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futeeenergy.sharepoint.com/sites/CalTFCustomSubcommittee/Resource Library/5A-1 Custom Policy Review/"/>
    </mc:Choice>
  </mc:AlternateContent>
  <xr:revisionPtr revIDLastSave="6" documentId="8_{1389C52C-CE39-4104-A884-D35A564584B8}" xr6:coauthVersionLast="47" xr6:coauthVersionMax="47" xr10:uidLastSave="{036E072C-5CF8-4729-9A37-0BADDE10C319}"/>
  <bookViews>
    <workbookView xWindow="-120" yWindow="-120" windowWidth="38640" windowHeight="21120" tabRatio="564" activeTab="2" xr2:uid="{3563738E-E417-4206-8BE9-C27B5F0AD740}"/>
  </bookViews>
  <sheets>
    <sheet name="Resource Types" sheetId="1" r:id="rId1"/>
    <sheet name="Resource Locations" sheetId="3" r:id="rId2"/>
    <sheet name="Resource List" sheetId="2" r:id="rId3"/>
    <sheet name="Figures" sheetId="6" state="hidden" r:id="rId4"/>
  </sheets>
  <definedNames>
    <definedName name="_xlnm._FilterDatabase" localSheetId="2" hidden="1">'Resource List'!$A$2:$M$134</definedName>
    <definedName name="_xlnm._FilterDatabase" localSheetId="0" hidden="1">'Resource Types'!$A$2:$N$23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 i="6" l="1"/>
  <c r="H5" i="6"/>
  <c r="H6" i="6"/>
  <c r="H7" i="6"/>
  <c r="H8" i="6"/>
  <c r="H9" i="6"/>
  <c r="H10" i="6"/>
  <c r="H11" i="6"/>
  <c r="H12" i="6"/>
  <c r="H13" i="6"/>
  <c r="H14" i="6"/>
  <c r="H15" i="6"/>
  <c r="H16" i="6"/>
  <c r="H17" i="6"/>
  <c r="H18" i="6"/>
  <c r="H19" i="6"/>
  <c r="H20" i="6"/>
  <c r="H21" i="6"/>
  <c r="H22" i="6"/>
  <c r="H23" i="6"/>
  <c r="H3" i="6"/>
  <c r="C22" i="1"/>
  <c r="A22" i="1"/>
  <c r="G23" i="6" s="1"/>
  <c r="A9" i="1"/>
  <c r="G19" i="6" s="1"/>
  <c r="C9" i="1"/>
  <c r="C23" i="1"/>
  <c r="C19" i="1"/>
  <c r="C18" i="1"/>
  <c r="C17" i="1"/>
  <c r="C16" i="1"/>
  <c r="C14" i="1"/>
  <c r="C13" i="1"/>
  <c r="C12" i="1"/>
  <c r="C10" i="1"/>
  <c r="C8" i="1"/>
  <c r="C7" i="1"/>
  <c r="C6" i="1"/>
  <c r="C5" i="1"/>
  <c r="C4" i="1"/>
  <c r="C3" i="1"/>
  <c r="A3" i="1"/>
  <c r="D1" i="2"/>
  <c r="A5" i="1"/>
  <c r="A6" i="1"/>
  <c r="A7" i="1"/>
  <c r="A8" i="1"/>
  <c r="A10" i="1"/>
  <c r="A11" i="1"/>
  <c r="G9" i="6" s="1"/>
  <c r="A12" i="1"/>
  <c r="A13" i="1"/>
  <c r="A14" i="1"/>
  <c r="A15" i="1"/>
  <c r="A16" i="1"/>
  <c r="A17" i="1"/>
  <c r="A18" i="1"/>
  <c r="G16" i="6" s="1"/>
  <c r="A19" i="1"/>
  <c r="G20" i="6" s="1"/>
  <c r="A20" i="1"/>
  <c r="A21" i="1"/>
  <c r="A23" i="1"/>
  <c r="A4" i="1"/>
  <c r="G8" i="6" l="1"/>
  <c r="I8" i="6" s="1"/>
  <c r="G17" i="6"/>
  <c r="G18" i="6"/>
  <c r="G15" i="6"/>
  <c r="I15" i="6" s="1"/>
  <c r="G7" i="6"/>
  <c r="I7" i="6" s="1"/>
  <c r="G6" i="6"/>
  <c r="I6" i="6" s="1"/>
  <c r="G4" i="6"/>
  <c r="I4" i="6" s="1"/>
  <c r="G14" i="6"/>
  <c r="I14" i="6" s="1"/>
  <c r="G12" i="6"/>
  <c r="I12" i="6" s="1"/>
  <c r="G5" i="6"/>
  <c r="I5" i="6" s="1"/>
  <c r="G13" i="6"/>
  <c r="G22" i="6"/>
  <c r="I22" i="6" s="1"/>
  <c r="G11" i="6"/>
  <c r="G21" i="6"/>
  <c r="G10" i="6"/>
  <c r="I10" i="6" s="1"/>
  <c r="G3" i="6"/>
  <c r="I3" i="6" s="1"/>
  <c r="I16" i="6"/>
  <c r="I18" i="6"/>
  <c r="I11" i="6"/>
  <c r="I17" i="6"/>
  <c r="I9" i="6"/>
  <c r="I13" i="6"/>
  <c r="I21" i="6"/>
  <c r="I20" i="6"/>
  <c r="I19" i="6"/>
  <c r="I23" i="6"/>
  <c r="A1" i="1"/>
</calcChain>
</file>

<file path=xl/sharedStrings.xml><?xml version="1.0" encoding="utf-8"?>
<sst xmlns="http://schemas.openxmlformats.org/spreadsheetml/2006/main" count="1527" uniqueCount="502">
  <si>
    <t>Document</t>
  </si>
  <si>
    <t>Description</t>
  </si>
  <si>
    <t>Owner</t>
  </si>
  <si>
    <t>PII Flag</t>
  </si>
  <si>
    <t>Public</t>
  </si>
  <si>
    <t>Location</t>
  </si>
  <si>
    <t>Accessibility</t>
  </si>
  <si>
    <t>Status</t>
  </si>
  <si>
    <t>Link</t>
  </si>
  <si>
    <t>CPUC Decisions and Resolutions</t>
  </si>
  <si>
    <t>CPUC</t>
  </si>
  <si>
    <t>Yes</t>
  </si>
  <si>
    <t>n/a</t>
  </si>
  <si>
    <t>CPUC website</t>
  </si>
  <si>
    <t>Stakeholders must follow proceeding and review documents to determine relevance, impact</t>
  </si>
  <si>
    <t xml:space="preserve">https://www.cpuc.ca.gov/proceedings-and-rulemaking/locate-documents </t>
  </si>
  <si>
    <t xml:space="preserve">https://www.cpuc.ca.gov/industries-and-topics/electrical-energy/demand-side-management/energy-efficiency/custom-projects-review-guidance-documents </t>
  </si>
  <si>
    <t>No</t>
  </si>
  <si>
    <t>memos may not indicate how long they applicable for</t>
  </si>
  <si>
    <t>N/A</t>
  </si>
  <si>
    <t>Pilots are considered policy - not systematically incorporated into formal policy documents; unclear on approval process</t>
  </si>
  <si>
    <t>Partial</t>
  </si>
  <si>
    <t xml:space="preserve">ISP Studies performed broadly on a market by CPUC or IOUs. </t>
  </si>
  <si>
    <t>Posted to PDA for comment before publishing</t>
  </si>
  <si>
    <t>Studies do not indicate how long they applicable for</t>
  </si>
  <si>
    <t xml:space="preserve">https://caenergyguidance.com/ </t>
  </si>
  <si>
    <t>CPUC (Disposition)</t>
  </si>
  <si>
    <t>may include PII</t>
  </si>
  <si>
    <t>Applied to a specific project; unclear whether/how affects other current or future projects</t>
  </si>
  <si>
    <t xml:space="preserve">Project specific review for CPUC CPR process. </t>
  </si>
  <si>
    <t>CMPA</t>
  </si>
  <si>
    <t>CPR Dispositions (redacted)</t>
  </si>
  <si>
    <t>PAs</t>
  </si>
  <si>
    <t>CAEnergyGuidance.com</t>
  </si>
  <si>
    <t xml:space="preserve">Incomplete - PAs have not uploaded all redacted dispositions
Low value - stakeholders indicate redacted dispositions are difficult to understand/assess in terms of relevance; difficult to search </t>
  </si>
  <si>
    <t>CPUC/PA Meetings; Bi-weekly meeting notes</t>
  </si>
  <si>
    <t>CPUC Ad Hoc Communication</t>
  </si>
  <si>
    <t>Maybe</t>
  </si>
  <si>
    <t>?</t>
  </si>
  <si>
    <t>CALMAC, ?</t>
  </si>
  <si>
    <t>CALMAC - Searchable Database</t>
  </si>
  <si>
    <t>Deemed Documentation</t>
  </si>
  <si>
    <t>Resolutions, Dispositions, and Guidance for Deemed Measures that may be applicable to Custom; maybe be referenced in ex ante or ex post technical review</t>
  </si>
  <si>
    <t>CEDARS</t>
  </si>
  <si>
    <t>Deemed documentation is available; no clear information or map as to what is applicable to Custom</t>
  </si>
  <si>
    <t>Not clear what is/isn't applicable to custom</t>
  </si>
  <si>
    <t>DEER Versions - CEDARS (sound-data.com)</t>
  </si>
  <si>
    <t>PA-Specific Resources</t>
  </si>
  <si>
    <t>PAs develop additional resources for their programs, which include policy references and policy interpretations</t>
  </si>
  <si>
    <t>Resource Location</t>
  </si>
  <si>
    <t>Weblink</t>
  </si>
  <si>
    <t>Descriptions</t>
  </si>
  <si>
    <t>Cal TF Access</t>
  </si>
  <si>
    <t>CPUC Website: Energy Efficiency</t>
  </si>
  <si>
    <t>Energy Efficiency (ca.gov)</t>
  </si>
  <si>
    <t>Y</t>
  </si>
  <si>
    <t>CPUC Website: EE Baselines</t>
  </si>
  <si>
    <t>Energy Efficiency Baselines (ca.gov)</t>
  </si>
  <si>
    <t>Information and resources related to appropriate Energy Efficiency baselines</t>
  </si>
  <si>
    <t>CPUC Website: CPR Home Page</t>
  </si>
  <si>
    <t>Custom Projects Review Home Page (ca.gov)</t>
  </si>
  <si>
    <t>CPUC hosted webpage with information about the custom programs</t>
  </si>
  <si>
    <t>CPUC Website: CPR Guidance Page</t>
  </si>
  <si>
    <t>Custom Projects Review Guidance Documents (ca.gov)</t>
  </si>
  <si>
    <t>CPUC hosted webpage that "Provides details on the Commission's policies and procedures to be utilized in the development of ex ante values for custom projects/measures".</t>
  </si>
  <si>
    <t>CPUC Website: CPR Stakeholder Engagement Page</t>
  </si>
  <si>
    <t>Custom Projects Review Stakeholder Engagement Page (ca.gov)</t>
  </si>
  <si>
    <t>CPUC hosted webpage hosting agendas and meeting materiaals from previous Custom Stakeholder Working Groups</t>
  </si>
  <si>
    <t>CEDARS &gt; DEER Resources</t>
  </si>
  <si>
    <t>DEER Resources - CEDARS (sound-data.com)</t>
  </si>
  <si>
    <t>Non-DEER Resources | Please Login (deeresources.info)</t>
  </si>
  <si>
    <t>CPUC-hosted site for custom resources and project-specific files for EOs, Ex Ante, and Ex Post Review</t>
  </si>
  <si>
    <t>Access controlled; for CPUC and PA Staff</t>
  </si>
  <si>
    <t>no</t>
  </si>
  <si>
    <t>SDG&amp;E</t>
  </si>
  <si>
    <t>Home Page - CA Energy Guidance</t>
  </si>
  <si>
    <t>"Disposition Database" - Once CPUC staff completes the review of Custom Projects, they will issue to the Program Administrator a review findings disposition document summarizing any issues or comments related to the project eligibility, baseline, energy efficiency savings calculations, or program influence documentation. This searchable public database contains Program Administrator redacted versions of the CPUC staff dispositions, as well as ISP studies, guidance documents, and other Custom Projects related documents.
- Database of dispositions and other documents</t>
  </si>
  <si>
    <t>SCE</t>
  </si>
  <si>
    <t>Statewide Ex Ante Review Process Streamlining Work </t>
  </si>
  <si>
    <t>Statewide Ex Ante Review Process Streamlining Work - Home (sharepoint.com)</t>
  </si>
  <si>
    <t>SharePoint site for Statewide Resources and Documents, used for the SW Custom Coordination meetings and related efforts</t>
  </si>
  <si>
    <t>SCE Resources for Trade Allies</t>
  </si>
  <si>
    <t>Trade Professional Resources (site.com)</t>
  </si>
  <si>
    <t>PA-hosted site for vendor resources</t>
  </si>
  <si>
    <t>SCE SmartSheet Platform</t>
  </si>
  <si>
    <t>Access controlled; SCE implementers, trade allies</t>
  </si>
  <si>
    <t>In progress</t>
  </si>
  <si>
    <t>PG&amp;E</t>
  </si>
  <si>
    <t>PG&amp;E Wiki Site</t>
  </si>
  <si>
    <t>https://pge.wiki/Main_Page</t>
  </si>
  <si>
    <t>Access controlled; requires NDA with PG&amp;E</t>
  </si>
  <si>
    <t>??</t>
  </si>
  <si>
    <t>tbd</t>
  </si>
  <si>
    <t>SoCalGas</t>
  </si>
  <si>
    <t>Other PAs</t>
  </si>
  <si>
    <t>Other Resource Locations (not specific to custom measure/project development)</t>
  </si>
  <si>
    <t>CPUC Public Documents Area (PDA)</t>
  </si>
  <si>
    <t>CPUC Energy Evaluation Public Comment (energydataweb.com)</t>
  </si>
  <si>
    <t>Energy Division's Public Document Area (PDA) includes the following: (1) the current master evaluation plan, (2) specific research plans, (3) draft reports, and (4) features to provide comments on active documents.</t>
  </si>
  <si>
    <t>Maintained up to date</t>
  </si>
  <si>
    <t>California Measurement Advisory Council (CALMAC)</t>
  </si>
  <si>
    <t>California Measurement Advisory Council (calmac.org)</t>
  </si>
  <si>
    <t>Database of ME&amp;R research reports and water data</t>
  </si>
  <si>
    <t>CAEECC</t>
  </si>
  <si>
    <t>CAEECC Website</t>
  </si>
  <si>
    <t>CPUC Regulatory Documents | caeecc</t>
  </si>
  <si>
    <t>Resource Type</t>
  </si>
  <si>
    <t>Publish Date</t>
  </si>
  <si>
    <t>Current?</t>
  </si>
  <si>
    <t>Update Status</t>
  </si>
  <si>
    <t>Cal TF Library</t>
  </si>
  <si>
    <t>California Public Utilities Commission, Energy Division, Final Custom Project Review Disposition, Project ID x240. CPUC Industry Standard Practice Guide Version 1.2A, Section 2.7 ISP by Code or Regulation.</t>
  </si>
  <si>
    <t xml:space="preserve"> - </t>
  </si>
  <si>
    <t>California Public Utilities Commission, Energy Division, May 12, 2010, Disposition for Workpaper 100512 (Non-DEER High Impact Measure (HIM) Review: Linear Fluorescent Measures)</t>
  </si>
  <si>
    <t>California Public Utilities Commission, Energy Division, Final Custom Project Review Disposition, Project ID PGE-16-C-A-0112, project rejected in Custom Project Review because energy savings are not expected to persist.</t>
  </si>
  <si>
    <t>New equipment requirement derived from requirement to incentivize higher efficiency, higher cost option as described in CPUC Energy Division, Final Custom Project Review Disposition, Project ID PGE-15-C-I-0005.</t>
  </si>
  <si>
    <t>California Public Utilities Commission, Energy Division, Final Custom Project Review Disposition, Project ID PGE-16-C-C-0110 required evidence that removed equipment not be sold into secondary market</t>
  </si>
  <si>
    <t>X039</t>
  </si>
  <si>
    <t>X069</t>
  </si>
  <si>
    <t>X240</t>
  </si>
  <si>
    <t>X356</t>
  </si>
  <si>
    <t>X365</t>
  </si>
  <si>
    <t>X434</t>
  </si>
  <si>
    <t>PGE_MLC_Review-21Dec2015.docx</t>
  </si>
  <si>
    <t>PGE-16-T-I-0093</t>
  </si>
  <si>
    <t>PGE-16-T-I-157</t>
  </si>
  <si>
    <t>CA Legislation</t>
  </si>
  <si>
    <t>Clean Energy and Pollution Reduction Act of 2015 - Calls on the CEC, CPUC,and publicly owned utilities to work together to double cumulative energy efficiency savings achieved by 2030</t>
  </si>
  <si>
    <t>https://leginfo.legislature.ca.gov/faces/billNavClient.xhtml?bill_id=201520160SB350</t>
  </si>
  <si>
    <t>Calfornia_SB-350_2015-10-07</t>
  </si>
  <si>
    <t>AB-802 Energy efficiency - calls on the CPUC to authorize investor owned utilities (IOUs) to implement programs that improve the efficiency of existing buildings and take into account all estimated energy usage reductions resulting from measures that bring existing buildings, at a minimum, into conformity with the requirements of Title 24, as well as operational, behavioral, and retrocommissioning activities that are reasonably expected to produce multiyear savings.</t>
  </si>
  <si>
    <t>https://leginfo.legislature.ca.gov/faces/billNavClient.xhtml?bill_id=201520160AB802</t>
  </si>
  <si>
    <t>California_AB-802_2015-10-08</t>
  </si>
  <si>
    <t>From CPUC CPR Page: Public Utilities Code 381.2 (per Senate Bill (SB) 1131) mandates that the CPUC may take no longer than 30 days to review a project that falls under that law.  The CPUC must complete its review of a project with a complete project package within 30 days and will issue a disposition on the project, either approving it, approving it with recommendations, or rejecting it.  Rejected projects may be revised and resubmitted for a new review.  If the disposition for a project under SB 1131 exceeds the 30 days then the CPUC review becomes advisory-only, and the CPUC's recommendations are not required to be followed.</t>
  </si>
  <si>
    <t>https://leginfo.legislature.ca.gov/faces/billNavClient.xhtml?bill_id=201720180SB1131</t>
  </si>
  <si>
    <t>California_SB-1131_2019-09-19</t>
  </si>
  <si>
    <t>"CPUC email from Peter Lai, Energy Division, April 19, 2017."</t>
  </si>
  <si>
    <t>Decision 02-05-046</t>
  </si>
  <si>
    <t>Interim Opinion Selecting 2002-03 Local Energy Efficiency Programs.</t>
  </si>
  <si>
    <t>Decision 05-01-055</t>
  </si>
  <si>
    <t>Interim Opinion on the Administrative Structure for Energy Efficiency: Threshold Issues</t>
  </si>
  <si>
    <t>Decision 05-04-051</t>
  </si>
  <si>
    <t>Interim Opinion – Updated Policy Rules for Post-2005 Energy Efficiency and Threshold Issues Related to Evaluation, Measurement and Verification of Energy Efficiency Programs</t>
  </si>
  <si>
    <t>Decision 18-05-041</t>
  </si>
  <si>
    <t>Decision Addressing Energy Efficiency Business Plans</t>
  </si>
  <si>
    <t>Decision 09-05-037</t>
  </si>
  <si>
    <t>Interim Decision Determining Policy and Counting Issues for 2009 to 2011 Energy Efficiency Programs</t>
  </si>
  <si>
    <t>Decision 09-09-047</t>
  </si>
  <si>
    <t xml:space="preserve">DECISION APPROVING 2010 TO 2012 ENERGY EFFICIENCY PORTFOLIOS AND BUDGETS </t>
  </si>
  <si>
    <t>Decision 11-07-030</t>
  </si>
  <si>
    <t xml:space="preserve">Third decision addressing petition for modification of Decision 09-09-047 </t>
  </si>
  <si>
    <t>Decision 11-07-030 Attachment B</t>
  </si>
  <si>
    <t>Third Decision Addressing Petition for Modification of Decision 09-09-047</t>
  </si>
  <si>
    <t>https://docs.cpuc.ca.gov/PublishedDocs/WORD_PDF/FINAL_DECISION/139860.PDF</t>
  </si>
  <si>
    <t>Decision 12-05-015</t>
  </si>
  <si>
    <t>Decision Providing Guidance on 2013-2014 Energy Efficiency Portfolios and 2012 Marketing, Education, and Outreach.</t>
  </si>
  <si>
    <t>Decision 12-05-015, Attachment A</t>
  </si>
  <si>
    <t>Summary of Changes to Database for Energy Efficiency Resources 2011</t>
  </si>
  <si>
    <t>Decision 13-09-044</t>
  </si>
  <si>
    <t>Decision Implementing 2013-2014 Energy Efficiency Financing Pilot Programs.</t>
  </si>
  <si>
    <t>Decision 14-10-046</t>
  </si>
  <si>
    <t>Decision establishing energy efficiency savings goals and approving 2015 energy efficiency programs and budgets (concludes Phase 1 of R.13-11-005)</t>
  </si>
  <si>
    <t>Decision 15-09-023</t>
  </si>
  <si>
    <t>Decision Regarding Tools for Calculating the Embedded Energy in Water and an Avoided Capacity Cost Associated with Water Savings</t>
  </si>
  <si>
    <t>Decision 15-10-028</t>
  </si>
  <si>
    <t>Decision Re Energy Efficiency Goals for 2016 and Beyond and Energy Efficiency Rolling Portfolio Mechanics.</t>
  </si>
  <si>
    <t>Decision 16-08-019</t>
  </si>
  <si>
    <t>Decision Providing Guidance for Initial Energy Efficiency Rolling Portfolio Business Plan Filings</t>
  </si>
  <si>
    <t>Decision 17-11-006</t>
  </si>
  <si>
    <t>Decision Regarding To-Code Pilots</t>
  </si>
  <si>
    <t>Decision 18-01-004</t>
  </si>
  <si>
    <t>Decision Addressing Third Party Solicitation Process for Energy Efficiency Programs (A.17-01-013, et al.)</t>
  </si>
  <si>
    <t>Resolution E-4795</t>
  </si>
  <si>
    <t>Approval of the Database for Energy-Efficient Resources (DEER) updates for 2017 and 2018, in Compliance with D.15-10-028.</t>
  </si>
  <si>
    <t>Resolution E-4818</t>
  </si>
  <si>
    <t>Measure level baseline assignment and preponderance of evidence guidance to establish eligibility for an accelerated replacement baseline treatment.</t>
  </si>
  <si>
    <t>Resolution E-4867</t>
  </si>
  <si>
    <t>Approval of the Database for Energy-Efficient Resources (DEER) updates for 2019 and, revised versions 2017 and 2018 in Compliance with D.15-10-028, D.16-08-019, and Resolution E-4818.</t>
  </si>
  <si>
    <t>Resolution E-4939</t>
  </si>
  <si>
    <t>Addressing Track 2 Working Group related energy efficiency issues pursuant to D.16-08-019 and Resolution E-4818.</t>
  </si>
  <si>
    <t>Resolution E-4952</t>
  </si>
  <si>
    <t>Approval of the Database for Energy-Efficient Resources updates for 2020 and revised version 2019 in Compliance with D.15-10-028, D.16-08-019, and Resolution E-4818._x000D_</t>
  </si>
  <si>
    <t>Resolution E-5115</t>
  </si>
  <si>
    <t xml:space="preserve"> Addresses issues related to evidence requirements for the determination of energy consumption baselines for energy efficiency programs pursuant to D.16-08-019 and Resolution E-4818. </t>
  </si>
  <si>
    <t>Resolution G-3510</t>
  </si>
  <si>
    <t>PG&amp;E, SCE, SoCalGas, and SDG&amp;E addressing approval of Energy Efficiency (EE) Incentive awards for program year (PY) 2013 and 2014.</t>
  </si>
  <si>
    <t>Resolution E-5009</t>
  </si>
  <si>
    <t>Approval of the Database for Energy-Efficiency Resources updates for Program Year 2021 and revised version for Program Year 2020.</t>
  </si>
  <si>
    <t>CPUC HOPPS White Paper Ruling</t>
  </si>
  <si>
    <t>CA Program Administrator Custom Project Review Process Timeline Guide to Stakeholders</t>
  </si>
  <si>
    <t>CPUC CPR Guidance Page (website)</t>
  </si>
  <si>
    <t>CA_PA_CPR_Process_Timeline_Guide_to_Stakeholders_v0.2020-1006</t>
  </si>
  <si>
    <t>Energy Efficiency Industry Standard Practice (ISP) Guidance: An Update of Guidance for ISP Studies and Custom Project Development, Version 3.1</t>
  </si>
  <si>
    <t>CPUC planning to update in 2023</t>
  </si>
  <si>
    <t>ISP Guidance v3.1_2021-04-02</t>
  </si>
  <si>
    <t>Custom Measure Review, Large Projects, Recommended Communication Practices, Final Version for CPUC Posting</t>
  </si>
  <si>
    <t>Large Custom Projects Communications Practice_8-30-2020</t>
  </si>
  <si>
    <t>Accelerated Replacement Using Preponderance of Evidence, Version 2.0 (Preponderance of Evidence Guidance for Replacements and Retrofits)</t>
  </si>
  <si>
    <t>This document provides guidance on determining program-induced accelerated replacement of the existing equipment with more energy-efficient equipment. It also provides key definitions of Effective Useful Life (EUL) and Remaining Useful Life (RUL), and different types of installations, as well as providing examples of how the recommended guidance may be applied.
If submitting an accelerated replacement measure, this document will guide you on how to ask the appropriate questions to show preponderance of evidence.
Key definitions of: Effective Useful Life (EUL), Remaining Useful Life (RUL), Second Baseline Period, New Construction, Replace on Burnout, Normal Replacement, Accelerated Replacement, and Add-On Retrofit.</t>
  </si>
  <si>
    <t>n</t>
  </si>
  <si>
    <t>ProjectBasis_EULRUL_Evidence Version 2_2021-04-21</t>
  </si>
  <si>
    <t>Energy Efficiency Savings Eligibility at Sites with non-IOU Supplied Energy Sources—Guidance Document, Version 1.1</t>
  </si>
  <si>
    <t>Savings at Sites with non-IOU Fuel Sources - Guidance Doc</t>
  </si>
  <si>
    <t>CPUC Staff Selection and Response Timing Protocol For Energy Efficiency Custom Projects Review, Version 1.0</t>
  </si>
  <si>
    <t>Streamlining_Timelines_Per_SB1131_v1</t>
  </si>
  <si>
    <t>Statewide Custom Project Guidance Document, Version 1.4</t>
  </si>
  <si>
    <t>The purpose of this Custom Project Guidance document is to provide an overview of the policies, guidelines, rules, processes, requirements and definitions used in Custom Project Reviews documentation and quality assurance.  This document provides information on requirements for submitting a omplete application package:
- Provides key definitions, eligibility, and program influence for Custom Projects
- Requirements for project packages a various stages
- Measurement and Verification plan requirements</t>
  </si>
  <si>
    <t>SW Custom Project Guidance Document_v1.4.pdf</t>
  </si>
  <si>
    <t>EE Statewide Policy Manual, Version 5.0</t>
  </si>
  <si>
    <t>6442465683-eepolicymanualrevised-march-20-2020-b.pdf (ca.gov)</t>
  </si>
  <si>
    <t>EE Statewide Policy Manual, Version 6.0</t>
  </si>
  <si>
    <t>Memo: Required Corrections to Measure Level Input Parameters Identified by Commission Staff per D.14-10-046 Order Paragraph 16</t>
  </si>
  <si>
    <t>CPUC Required Corrections to Measure Level Input Parameters_Nov 2014</t>
  </si>
  <si>
    <t>Early Retirement Using Preponderance of Evidence, Version 1.0</t>
  </si>
  <si>
    <t>Replaced by version 2.0, but still referenced in the current SW Guidance doc?</t>
  </si>
  <si>
    <t>Early Retirement Using Preponderance of Evidence Version 1.0</t>
  </si>
  <si>
    <t>California Standard Practice Manual: Economic Analysis of Demand-Side Programs and Projects</t>
  </si>
  <si>
    <t>CPUC California Standard Practice Manual_Oct 2001</t>
  </si>
  <si>
    <t>Fuel Substitution Technical Guide v2 (with redlines)</t>
  </si>
  <si>
    <t xml:space="preserve">The purpose of this document is to provide guidance on the methods and procedures used to analyze and approve fuel substitution energy efficiency measures supported by the CPUC-authorized energy efficiency (EE) portfolios. This guidance document outlines how users must a) determine a fuel substitution measure baseline, b) prove a fuel substitution measure passes the fuel substitution test, c) calculate the cost effectiveness of a fuel substitution measure, and  d) report energy savings and goal reductions. </t>
  </si>
  <si>
    <t>https://www.cpuc.ca.gov/about-cpuc/divisions/energy-division/building-decarbonization/fuel-substitution-in-energy-efficiency</t>
  </si>
  <si>
    <t>Fuel Substitution Technical Guide v2</t>
  </si>
  <si>
    <t>Rulebook for Programs and Projects Based on Normalized Metered Energy Consumption</t>
  </si>
  <si>
    <t>NMEC Rulebook Version 2.0</t>
  </si>
  <si>
    <t>SEM Materials</t>
  </si>
  <si>
    <t>CA Industrial SEM M&amp;V Guide Version 2.01</t>
  </si>
  <si>
    <t>Template: Post-Installation Report</t>
  </si>
  <si>
    <t>Statewide Post Installation Report V1.0 FINAL 07_01_19</t>
  </si>
  <si>
    <t>Template: Project Feasibility Study</t>
  </si>
  <si>
    <t>Statewide Project Feasibility Study V1.0 FINAL 07_01_19.doc</t>
  </si>
  <si>
    <t>E-5115 Pilot Document: Very Low and Low Influence Requirements and Examples v6 to Pilot</t>
  </si>
  <si>
    <t xml:space="preserve">Participants in the Stakeholders Custom Projects Review Subgroups in collaboration with CPUC staff developed this document to pilot operational guidance on CPUC Resolution E-5115. The pilot document provides operational guidance information for project developers to collect information from the customer and provide written documentation supporting program influence for accelerated replacements measure type application for the Very Low and Low Rigor Customer Incentives Tiers. </t>
  </si>
  <si>
    <t>Public, but not posted (distributed once to stakeholder group)</t>
  </si>
  <si>
    <t>SW Coordination SharePoint</t>
  </si>
  <si>
    <t>E-5115 Very Low and Low Influence Requirements and Examples v6 to Pilot</t>
  </si>
  <si>
    <t>(multiple)</t>
  </si>
  <si>
    <t>California Energy Efficiency Evaluation Protocols: Technical, Methodological, and Reporting Requirements for Evaluation Professionals (April 2006)</t>
  </si>
  <si>
    <t>CPUC CA EE Evaluation Protocols_April 2006</t>
  </si>
  <si>
    <t>CPUC Staff Memo: Required Corrections to Measure Level Input Parameters Identified by CPUC Staff per D.14-10-046 Order Paragraph 16</t>
  </si>
  <si>
    <t>Evaluation Report</t>
  </si>
  <si>
    <t>Introduction to the California Net Energy Metering Ratepayer Impacts Evaluation.</t>
  </si>
  <si>
    <t>CPUC California Net Energy Metering Ratepayer Impacts Evaluation</t>
  </si>
  <si>
    <t>This T2WG Report is the first report from the T2WG. It addresses the four issues assigned in the Resolution (referred to as Tasks 1 through 4 in this report) and provides an update on discussions to date and planned next steps for the two original issues (referred to as Tasks 5 and 6 in this report).</t>
  </si>
  <si>
    <t>US DOE</t>
  </si>
  <si>
    <t>External Resource</t>
  </si>
  <si>
    <t>U.S. Department of Energy, Federal Energy Management Program, November 2015, M&amp;V Guidelines: Measurement and Verification for Performance - Based Contracts, Version 4.0,</t>
  </si>
  <si>
    <t>DOE-FEMP_mv-guidelines-measurement-and-verification-performance-based-contracts-version 4</t>
  </si>
  <si>
    <t>Evaluation, Measurement, and Verification Working Group, December 2012: Energy Efficiency Program Impact Evaluation Guide</t>
  </si>
  <si>
    <t>SEEAction_EE Program Impact Evaluation Guide</t>
  </si>
  <si>
    <t>SBW CPUC Rules Database</t>
  </si>
  <si>
    <t>CIAC FSR Workbook Rules</t>
  </si>
  <si>
    <t>Part of the CIAC Final Site Report containing the rules, eligible and ineligible measures, etc.</t>
  </si>
  <si>
    <t>PG&amp;E Resource Savings Rulebook Version 3.0</t>
  </si>
  <si>
    <t>This Rulebook summarizes and details existing CPUC directives and PG&amp;E operational requirements for making ex ante savings claims. It is intended to communicate existing rules and processes only; it is not intended to restrict or impede program design, and it is not a comprehensive program guidebook. 
The Rulebook is a PG&amp;E document – it represents our interpretation and understanding of the CPUC’s rules and requirements. While we believe that many of the elements covered by this document are relevant to all PAs, it has not been extensively vetted statewide and is only intended to be applied to PG&amp;E’s portfolio.</t>
  </si>
  <si>
    <t>PG&amp;E Resource Savings Rulebook Version 3.0 (pge.com)</t>
  </si>
  <si>
    <t>PG&amp;E Disposition Summary - 2023 Q1</t>
  </si>
  <si>
    <t>Summary of key findings from CPR Disopsitions</t>
  </si>
  <si>
    <t>2023 Q1</t>
  </si>
  <si>
    <t>PG&amp;E Wiki</t>
  </si>
  <si>
    <t>PG&amp;E Wiki &amp; Mailing List</t>
  </si>
  <si>
    <t>SCE Solutions Directory - 32nd Edition (Feb 2021)</t>
  </si>
  <si>
    <t>https://www.sce.com/sites/default/files/inline-files/32nd%20Ed%20SolutionsDirectory2021Feb_Draft%205%20review.pdf</t>
  </si>
  <si>
    <t>https://sce-trade-ally-community.force.com/tradeally/file-asset/asset_2019Customized_PolicyProcedureMan?v=1</t>
  </si>
  <si>
    <t>Statewide Customized Calculated Savings Guidelines (Version 30.0)</t>
  </si>
  <si>
    <t>The purpose of these guidelines is to establish standardized electric energy savings and demand reduction estimation and verification methods that are compatible with existing California energy efficiency policy1, as well as to document lessons learned and interpretations from past program cycles. These guidelines are intended to be used by SCE internal reviewers, SCE field engineers, third party implementers2 and third party technical reviewers.</t>
  </si>
  <si>
    <t>https://sce-trade-ally-community.force.com/tradeally/file-asset/Customized_Calculated_Savings_Guideline</t>
  </si>
  <si>
    <t>Early Screening Document (ESD)</t>
  </si>
  <si>
    <t>https://sce-trade-ally-community.force.com/tradeally/file-asset/SCE_ESD_v210Final632021Updatedxlsm</t>
  </si>
  <si>
    <t>Custom Solution Code - Effective Useful Life</t>
  </si>
  <si>
    <t>https://sce-trade-ally-community.force.com/tradeally/file-asset/CustomListMMDB20132008162021111211xlsx</t>
  </si>
  <si>
    <t>Indoor Horticulture Lighting Measure Eligibility</t>
  </si>
  <si>
    <t>https://sce-trade-ally-community.force.com/tradeally/file-asset/PPFD_Calculation_Methodology_Guidance?v=1</t>
  </si>
  <si>
    <t>Custom Solution Code Request Form</t>
  </si>
  <si>
    <t>https://sce-trade-ally-community.my.salesforce.com/sfc/p/4x0000023HUZ/a/4x000000YErf/9QB7ofgtXU1KxX7mYfo3uQlIvgBRcUW4EnfN5XTmfjM</t>
  </si>
  <si>
    <t>Custom Solution Code Request Process Flowchart</t>
  </si>
  <si>
    <t>https://sce-trade-ally-community.my.salesforce.com/sfc/p/4x0000023HUZ/a/4x000000YErG/R0lCTmuS00je7tc66R1hPaOUQAxSGZNLw35v5XwglkM</t>
  </si>
  <si>
    <t>Pump Overhaul Guidance Document</t>
  </si>
  <si>
    <t>https://sce-trade-ally-community.force.com/tradeally/file-asset/Pump_Overhaul_Guidance_Document?v=1</t>
  </si>
  <si>
    <t>Customized Solutions/BRO/Indoor Hort. Fact Sheet/s</t>
  </si>
  <si>
    <t>SCE BRO RCX Program Guidelines</t>
  </si>
  <si>
    <t>https://sce-trade-ally-community.force.com/tradeally/file-asset/SCE_BRO_RCx_Program_Guidelines?v=1</t>
  </si>
  <si>
    <t>SoCalGas Calculated Incentive Program Customer Application (2020)</t>
  </si>
  <si>
    <t>SoCalGas Calculated Incentive Program (EECIP) Participant Handbook (2020)</t>
  </si>
  <si>
    <t>SoCalGas Measure Application Technical Request (MATR) Input Form IUO v1.1_07062022</t>
  </si>
  <si>
    <t>SoCalGas Energy Efficiency Calculated Incentive Program Terms and Conditions (2020)</t>
  </si>
  <si>
    <t>SDG&amp;E Resources</t>
  </si>
  <si>
    <t>CPUC Memo: Use of CEC Climate Zone 2022 for EE Customized Projects effective October 22, 2021</t>
  </si>
  <si>
    <t>Energy Efficiency Program Administrators will use the California Energy Commission’s (CEC) Climate Zone (CZ) 2022 weather data as the source for long term average data in development of new customized projects effective the date of this memorandum.1 Custom projects with application dates prior to the date of this memorandum may continue to use the older CEC Climate Zone weather data under which the projects were developed.
Note that measurement &amp; verification plan for certain custom projects may have compelling reasons to use other weather sets to represent site conditions. For these custom projects, it may make sense to use the closest weather data to the site and use the actual rather than long term average weather data. However, once the model has been developed (or calibrated) to actual consumption, the long-term average weather data for the 16 CEC climate zones should be used for reporting normalized savings to ensure consistency with the CPUC’s Avoided Costs Calculator methods.
For Normalize Metered Energy Consumption (NMEC) Commercial Building projects, we will allow the use of the California Energy Efficiency 2018 (CALEE2018) weather data until the NMEC rulebook is updated in the future. 2 3</t>
  </si>
  <si>
    <t>CMPA &gt; All PA Folder</t>
  </si>
  <si>
    <t>CZ2022 for Custom Projects Memo</t>
  </si>
  <si>
    <t>CPUC Memo: Approval of an Effective Useful Life Value for Statewide Savings by Design Whole Building Projects</t>
  </si>
  <si>
    <t>This memorandum approves an effective useful life (EUL) value of 14 years for the Program Administrator’s (PA) for use in the Savings by Design program for projects participating under the non-residential new construction Whole Building approach. This direction is valid for the remaining projects submitted under the current Statewide Savings by Design program implemented by PG&amp;E, SCE, SoCalGas and SDG&amp;E (Programs PGE211025, SCE-13-SW-002G, SCG3813, and SDGE3222) submitted by December 31, 2021. For projects that cannot be completed by December 31, 2021, the PA must request approval to use the 14-year EUL value in writing to CPUC staff and provide supporting information as to why the project cannot be completed by the expiration date. The EUL value of 14 years does not apply to project applications submitted under the new 2021 third-party implemented commercial new construction program. CPUC staff and the Statewide PA will conduct a collaborative due diligence review of the new third-party implementer’s methodology for project EUL determination in its non-residential new construction program.</t>
  </si>
  <si>
    <t>EUL for SBD Memo 05-11-2021</t>
  </si>
  <si>
    <t>CPUC Memo: PROGRAM ADMINISTRATOR PROPOSAL FOR 2021 CUSTOM PROJECTS, CUSTOMER INCENTIVE PAYMENTS, AND REPORTING OF COVID-19 PANDEMIC AFFECTED PROJECTS</t>
  </si>
  <si>
    <t>P Skala response PA COVID 2021</t>
  </si>
  <si>
    <t>CPUC Memo: Program Administrator Proposal for 2020 Custom Projects Customer Incentives Payments and Claims Reporting of COVID-19 Affected Projects</t>
  </si>
  <si>
    <t>P Skala Response to PAs COVID Proposal</t>
  </si>
  <si>
    <t>Memo: California Energy Efficiency Program Administrator Proposal for 2021 Custom Projects, Customer Incentive Payments and Reporting of COVID-19 Pandemic Affected Projects</t>
  </si>
  <si>
    <t>PA Proposal For Reporting COVID Affected in 2021_FINAL</t>
  </si>
  <si>
    <t>Memo: California Energy Efficiency Program Administrator Proposal for 2021 and 2022 Custom Projects, Customer Incentive Payments and Reporting of COVID-19 Pandemic Affected Projects</t>
  </si>
  <si>
    <t>This memo details a proposal by the California Energy Efficiency (EE) Program Administrators (PAs) to continue in program year (PY) 2021 and 2022 the temporary changes to the installation and M&amp;V processes (as applicable) for projects impacted by the COVID-19 pandemic. It also includes newly described installation and M&amp;V processes for projects completed under Savings by Design (SBD), and CPUC-reviewed, normalized metered energy consumption (NMEC) Programs. Implementers have identified that nonresidential customers continue to be affected by the COVID-19 pandemic through changes in building occupancy, production and/or operation in PY 2021.</t>
  </si>
  <si>
    <t>PA Proposal For Reporting COVID Affected in 2022_Extension_Final_Cleaned</t>
  </si>
  <si>
    <t>Memo: Program Administrator Proposal for 2020 Custom Reporting of COVID-19 Affected Projects</t>
  </si>
  <si>
    <t>This document is to express customer’s and implementer’s request to adjust the process in which a project is installed and/or the M&amp;V period is completed for 2020. Implementers have identified projects that are affected by COVID-19-related shutdowns or reductions in building occupancy, production and/or operation. 
This proposal has been assembled because Peter Lai has requested the Program Administrators to provide a joint proposal on possible options to report these projects to the California Public Utility Commission.</t>
  </si>
  <si>
    <t>PA Proposal For Reporting COVID Affected Projects_v4</t>
  </si>
  <si>
    <t>CPUC Memo: PROGRAM ADMINISTRATOR PROPOSAL FOR 2022 CUSTOM PROJECTS, CUSTOMER INCENTIVE PAYMENTS, AND REPORTING OF COVID-19 PANDEMIC AFFECTED PROJECTS</t>
  </si>
  <si>
    <t>We do not approve the Program Administrators’ (PA) request for an extension to continue in Program Year (PY) 2022 the current, temporary changes to installation and measurement and verification (M&amp;V) processes for projects impacted by the COVID-19 pandemic.</t>
  </si>
  <si>
    <t>S Baker response PA COVID 2022</t>
  </si>
  <si>
    <t>CPUC Memo: Operationalizing the 2020 DEER Peak Period change (per CPUC Resolution E-4952) for custom project applications</t>
  </si>
  <si>
    <t>This memorandum is applicable to the statewide program administrators (PA). Operationalizing the 2020 DEER Peak Period change, effective January 1, 2020, per CPUC Res E-4952 for custom projects shall be as follow: (table with direction)</t>
  </si>
  <si>
    <t>Memo is a DRAFT document</t>
  </si>
  <si>
    <t>Statewide PA DEER Peak Hour Change Operationalization Memo</t>
  </si>
  <si>
    <t>SW M&amp;V Plan for TELECOMMUNICATIONS Central Offices</t>
  </si>
  <si>
    <t>no date on document</t>
  </si>
  <si>
    <t>SW MV Plan for Central Office buildings 20190814</t>
  </si>
  <si>
    <t>California</t>
  </si>
  <si>
    <t>California Long Term Energy Efficiency Strategic Plan (September 2008)</t>
  </si>
  <si>
    <t>Customized 2.0 - Section 2: Estimating Energy Savings and Incentives (Version 1.1, 6/12/2012)</t>
  </si>
  <si>
    <t>Customized Calculated Savings Guidelines for Non-Residential Programs (Version 26.0, 4/1/2021)</t>
  </si>
  <si>
    <t xml:space="preserve">The purpose of these guidelines is to establish standardized electric energy savings and demand reduction estimation and verification methods that are compatible with existing California energy efficiency policy1, as well as to document lessons learned and interpretations from past program cycles. These guidelines are intended to be used by SCE internal reviewers, SCE field engineers, third party implementers2 and third party technical reviewers. </t>
  </si>
  <si>
    <t>CCT Template: rules for CIAC ex-post evaluation</t>
  </si>
  <si>
    <t xml:space="preserve">Market-Based Industry Standard Practice (ISP) Study of the Cannabis Grow Lighting </t>
  </si>
  <si>
    <t>https://edisonintl.sharepoint.com/:w:/r/teams/EARPS/_layouts/15/Doc.aspx?sourcedoc=%7B054761C4-9E7A-4FB0-B093-2C98EAC0FE11%7D&amp;file=Market-Based%20ISP%20Study_Cannabis%20Lighting_Report_20211221.docx&amp;action=default&amp;mobileredirect=true</t>
  </si>
  <si>
    <t>Market-Based ISP Study_Cannabis Lighting_Report_20211221</t>
  </si>
  <si>
    <t>Enhanced RP2.0 TEMPLATE Public Version</t>
  </si>
  <si>
    <t>Administrative Law Judge's Ruling Issuing Revised Rulebook for Programs and Projects Leveraging Normalized Metered Energy Consumption</t>
  </si>
  <si>
    <t>Administrative Law Judge’s Ruling Issuing Draft Revised Rulebook for Normalized Metered Energy Consumption and Inviting Comments on Population-Level Rules, Measurement Methods and Calculation Software</t>
  </si>
  <si>
    <t>Decision 23-06-055</t>
  </si>
  <si>
    <t>Decision Authorizing Energy Efficiency Portfolios for 2024-2027 and Business Plans for 2024-2031</t>
  </si>
  <si>
    <t>Administrative Law Judge’s Ruling Seeking Comment on Certain Measurement and Verification Issues, Including for Third Party Programs</t>
  </si>
  <si>
    <t xml:space="preserve">3/21/2013 CS agreement on lighting tool projects </t>
  </si>
  <si>
    <t>Regional DI program manual</t>
  </si>
  <si>
    <t>Rulemaking 09-11-014</t>
  </si>
  <si>
    <t>Order Instituting Rulemaking to Examine the Commission's Post-2008 Energy Efficiency Policies, Programs, Evaluation, Measurement, and Verification, and Related Issues</t>
  </si>
  <si>
    <t>Rulemaking 13-11-005</t>
  </si>
  <si>
    <t>Order Instituting Rulemaking Concerning Energy Efficiency Rolling Portfolios, Policies, Programs, Evaluation, and Related Issues</t>
  </si>
  <si>
    <t>Decision 17-09-025</t>
  </si>
  <si>
    <t>Decision Adopting Energy Efficiency Goals for 2018-2030</t>
  </si>
  <si>
    <t>CA</t>
  </si>
  <si>
    <t>Cal TF Library Filename</t>
  </si>
  <si>
    <t>https://www.cpuc.ca.gov/-/media/cpuc-website/files/legacyfiles/e/5305-eestrategicplan.pdf</t>
  </si>
  <si>
    <t>https://www.cpuc.ca.gov/-/media/cpuc-website/files/legacyfiles/c/5303-caenergyefficiencystrategicplan-jan2011.pdf</t>
  </si>
  <si>
    <t>California Long Term Energy Efficiency Strategic Plan - January 2011 Update (January 2011)</t>
  </si>
  <si>
    <t>This Plan sets forth a roadmap for energy efficiency in California through the year 2020 and beyond. It articulates a long-term vision and goals for each economic sector and identifies specific near-term, mid-term and long-term strategies to assist in achieving those goals</t>
  </si>
  <si>
    <t>Final</t>
  </si>
  <si>
    <t>Version</t>
  </si>
  <si>
    <t>(Referenced in SW Custom Guidance Document)</t>
  </si>
  <si>
    <t>EE HOPPS White Paper Ruling</t>
  </si>
  <si>
    <t>Assigned Commissioner and Administrative Law Judge’s Ruling Regarding High Opportunity Energy Efficiency Programs or Projects</t>
  </si>
  <si>
    <t>This document details the CPUC staff a day 30-day timeline for reviewing Custom Projects as mandated in SB 1131.  It also covers the communication timing between the CPUC and the utility during the 30-day review.</t>
  </si>
  <si>
    <t>The purpose of this document is to provide guidance for the concept and processes involved with establishing and implementing an Industry Standard Practice (ISP) study, which is used in calculating the energy efficiency savings from custom energy efficiency projects. In its prologue this document includes a high-level summary of what ISP is and why it is important for energy efficiency in general, and Custom Projects in particular. Chapter 5 of this document provides guideline for Custom Projects’ development.</t>
  </si>
  <si>
    <t>The primary goal of this proposed Communications Practice for Large EE Projects (Expected incentive greater than $100,000) is to facilitate the Custom Measure Review Process and promote understanding of project parameters between Implementers, PA/Reviewers and Commission Staff ("CS")/Consultants to identify key issues early in the review cycle.  This will likely reduce the back and forth between Implementers and Reviewers, thereby reducing total review time.  These communications are intended to be informal and not result in additional time delays in the formal PA or CPUC staff project review processes. The document was created by a working group that included utilities, implementers, and CPUC staff.</t>
  </si>
  <si>
    <t>This document describes how to assess energy efficiency savings eligibility at sites with non-Investor Owned Utility (non-IOU) supplied energy sources. It demonstrates several examples of sites with energy supplied by non-IOU fuel sources (i.e. cogeneration and renewables).</t>
  </si>
  <si>
    <t>This is an informational guide for stakeholders on the timeline and steps taken during the PA's pre-installation Custom Project Review process.</t>
  </si>
  <si>
    <t>2.0 (with redlines)</t>
  </si>
  <si>
    <t>This document is a template for implementers/project developers to use and fill out as the post-installation report that is to be submitted to the Program Administrator (PA). The Installation Summary Report is a complete Custom Project summary report which summarizes all project documentation into a single source for a reviewer to look at and understand how the energy savings were validated and present the savings to the PA in an easily readable format.</t>
  </si>
  <si>
    <t>This document is a template for implementers to use and fill out in describing a feasibility study to be submitted to the CPUC.</t>
  </si>
  <si>
    <t>Working Group Created by D. 16-08-019 to Develop Consensus Recommendations on Measure-Level Baseline Assignments.</t>
  </si>
  <si>
    <t>Track 1 Working Group Report</t>
  </si>
  <si>
    <t>Track 2 Working Group Report</t>
  </si>
  <si>
    <t>Disposition database created by SBW to help their evaluation team verify compliance with CPUC guidance for the PY2019 CIAC evaluation</t>
  </si>
  <si>
    <t>Included in each of the “final site reports” for the Custom projects; 2019 CIAC ex-post evaluation</t>
  </si>
  <si>
    <t>Miscellaneous</t>
  </si>
  <si>
    <t>PG&amp;E Monthly Energy Efficiency Updates - Monthly Communications</t>
  </si>
  <si>
    <t>TBD</t>
  </si>
  <si>
    <t>Reference guide that lists eligible equipment (solutions) and qualification criteria for rebates or incentives available to non-residential (business) customers through SCE’s Express Solutions and Customized Solutions energy efficiency programs, and the Automated Demand Response Control incentive programs. Refer to this guide as you consider energy management opportunities.</t>
  </si>
  <si>
    <t>2019 Statewide Customized Offering Procedures Manual for Business (2019)</t>
  </si>
  <si>
    <t>RP2.0 tool is developed to operationalize ISP Guidance document, E-4818, E4939, and E-5115, for the purpose to improving communications among custom stakeholders, streamline the custom process, and improve project documentation with the overarching goal of promoting cost-effectiveness of custom projects and programs. The public version focuses on guiding project development and documentation.</t>
  </si>
  <si>
    <t>SCE EPPICS Documents</t>
  </si>
  <si>
    <t>SCE EPPICS Memos</t>
  </si>
  <si>
    <t>SCE issues EPPICS Document to summarize CPUC directives and other key learnings from EOs, Dispositions, and other communication wtih CPUC ED</t>
  </si>
  <si>
    <t>SCE issues EPPICS Memos to communicate CPUC directives and other key learnings from EOs, Dispositions, and other communication wtih CPUC ED</t>
  </si>
  <si>
    <t>multiple</t>
  </si>
  <si>
    <t>Monthly</t>
  </si>
  <si>
    <t>Wiki page with various resources and updates related to EE program activities</t>
  </si>
  <si>
    <t>CannabisLightin_StandardPractice_CPUC_FinalReviewMemo_20230620</t>
  </si>
  <si>
    <t>CannabisLightin_StandardPractice_FinalApprovedValues_20230620</t>
  </si>
  <si>
    <t xml:space="preserve">The CPUC has approved the following standard practice and minimum measure PPE (Photosynthetic Photon Efficacy) values, referred to as efficacy, for cannabis lighting projects based on the grow type. </t>
  </si>
  <si>
    <t>CPUC Staff Response to the Cannabis Lighting Standard Practice Studies Performed by Willdan and TRC (CPUC Final Review Memo)</t>
  </si>
  <si>
    <t>CPUC Staff Response to the Cannabis Lighting Standard Practice Studies Performed by Willdan and TRC (CPUC Final Approved Values)</t>
  </si>
  <si>
    <t>Injection Molding Machine Industry Standard Practice Study</t>
  </si>
  <si>
    <t>Industry Standard Practice (ISP) Study of Variable Frequency Drive on New Agricultural Pumps Used for Pressurized Irrigation Systems</t>
  </si>
  <si>
    <t>Low-Rigor Industry Standard Practice Study: VFDs, Oil Pipeline Pump Motors 1,000-3,000 HP</t>
  </si>
  <si>
    <t>ISP Study on Thermal Oxidizers in Plastic Bag Industry</t>
  </si>
  <si>
    <t xml:space="preserve">Cement Industry Standard Practice to Add a Percentage of Limestone During Grinding </t>
  </si>
  <si>
    <t>Findings from the Industry Standard Practice Assessment For Artificial Lift Pump Control Technologies</t>
  </si>
  <si>
    <t>Industry Standard Practice for Outdoor Steam Pipe Insulation for Oil-fields in California</t>
  </si>
  <si>
    <t>New Load VFD Additions to Wastewater Treatment Pumps</t>
  </si>
  <si>
    <t>CO Demand Control Ventilation for Enclosed Parking Structures - VFD Airflow Modulation</t>
  </si>
  <si>
    <t>IMMISP_Itron_CPUC_FinalReport</t>
  </si>
  <si>
    <t>ISP Study - VFD Ag Pump PGE042019</t>
  </si>
  <si>
    <t>ISPOilPipelinePumpVFD_Public</t>
  </si>
  <si>
    <t>ISPonRTOsforPlasticBagPrintingv3</t>
  </si>
  <si>
    <t>LimestoneAdditionISPFinal</t>
  </si>
  <si>
    <t>OilFieldArtificialLiftISP_Report__final</t>
  </si>
  <si>
    <t>OutdoorSteamPipeInsulationISPFinal</t>
  </si>
  <si>
    <t>SCEISP000BWastewaterTreatmentPlantPumpsVFDv1</t>
  </si>
  <si>
    <t>SCEISP14004DemandControlVentilationVFDFinal</t>
  </si>
  <si>
    <t>The findings of this study indicate that the market for IMMs in California has undergone a transformation away from fixed-speed fully hydraulic machines. The study provides very strong evidence that traditional fixed-speed hydraulic machines no longer represent a plausible baseline for any of the market segments analyzed in this study. In light of the data presented here, modifications to the methodology used to approve IMM incentives and document associated energy savings are appropriate. New baselines should be represented by machine types that are shown by this study to represent ISP for each market segment.</t>
  </si>
  <si>
    <t>We conclude that the installation of VFDs on new agricultural pumps (well and booster pumps) used for irrigation purposes is not ISP, regardless of pump size or utility’s requirements for inrush current mitigation. In addition, customer-specific factors, initial capital costs, and education on the proper use of VFDs are the main factors affecting selection of VFDs compared to soft starters. Utility rebates/incentives along with education would be recommended for encouraging more customers to understand and implement VFDs for new agricultural pumps, transforming this specific market segment.</t>
  </si>
  <si>
    <t xml:space="preserve">The Industry Standard Practice (ISP) or baseline control mechanism for midstream oil pipeline pump motors 1,000-3,000 HP @ 4,180 V is a a control valve or re-circulation valve plus a “soft” start device. </t>
  </si>
  <si>
    <t>From interview with two RTO vendors on top of the previous interviews with four vendors from past work-order 33 ex post efforts, it appears that for the following three industries - bakeries (food processing), aerospace, and automotive - RTO is the current ISP. For the plastics bag manufacturing industry, RTO had not become ISP as of the (insert date of study), however, evidence suggested that RTO was likely to be ISP in a year and a sunset date should be considered soon.</t>
  </si>
  <si>
    <t xml:space="preserve">All of the operating cement plants in California are adding limestone to their cement for the past one to two years. 
The majority of cement plants contacted in neighboring states are also adding limestone to cement. Adding limestone to cement is an ISP in California and very likely an ISP in neighborhing states. </t>
  </si>
  <si>
    <t>Table 12 recommends standard practice baselines that should be used for estimating savings from measures proposed to improve the control method for new oil well pumps. [Table 12 in Report]</t>
  </si>
  <si>
    <t>"Projects proposing insulation thickness in excess of 2 inches should qualify for incentives. The IOUs should submit insulation thickness plus jacket sleeving calculations using 3E Plus, ASTM or equivalent industry standard software to demonstrate that the proposed thickness results in exterior jacket sleeving surface temperature of 140 F or less as  required by OSHA. Savings should be determined as a reduction in fuel usage from using insulating material that exceeds the baseline. The baseline is characterized based on industry standard practice research, which finds that 2 inches of mineral wool insulation with aluminum jacketing is the predominant case. Program eligible insulation material must have an equivalent thermal conductivity (k-value) less than that of the baseline: 2” jacketed mineral wool.</t>
  </si>
  <si>
    <t xml:space="preserve">After reviewing the project documents, expert opinions, and research, ASWB recommends that SCE consider Variable Frequency Drives (VFDs) to be Industry Standard Practice for new influent, RAS, WAS, and effluent pumps in small Wastewater Treatment Plants. </t>
  </si>
  <si>
    <t>After reviewing the project documents, expert opinions, and research, ASWB recommends that SCE consider Variable Frequency Drives (VFD) to be Industry Standard Practice for airflow modulation in CO Demand Control Ventilation systems used in enclosed parking structures for new construction projects.</t>
  </si>
  <si>
    <t>ISP for Injection Molding Machines in California</t>
  </si>
  <si>
    <t>Oil Pipeline Pump VFD</t>
  </si>
  <si>
    <t>Thermal Oxidizers in Plastic Bag Industry</t>
  </si>
  <si>
    <t>Cement Industry- Add Limestone During Grinding</t>
  </si>
  <si>
    <t>ISP for Artifical Lift Pump Control Technologies</t>
  </si>
  <si>
    <t>Outdoor Steam Pipe Insulation for Oil-fields</t>
  </si>
  <si>
    <t>Document Type</t>
  </si>
  <si>
    <t>Count</t>
  </si>
  <si>
    <t>CPUC Guidance Memo</t>
  </si>
  <si>
    <t>CPUC Publication</t>
  </si>
  <si>
    <t>CPUC Guidance Document</t>
  </si>
  <si>
    <t>Described cost-effectiveness procedures for utility-sponsored energy efficiency programs.</t>
  </si>
  <si>
    <t>CPUC Pilot Document</t>
  </si>
  <si>
    <t>cpuc-standardpractice-manual-2001-10.pdf (raponline.org)</t>
  </si>
  <si>
    <t>Market-Based ISP Study</t>
  </si>
  <si>
    <t>Early Opinion</t>
  </si>
  <si>
    <t>Early Opinion (EO) Request Form v3.0</t>
  </si>
  <si>
    <t>Program Administrator (PA) may request an EO review on projects in the development stage that are not ready for full project review. EO requests may include any aspect of project development, such as policy question, appropriate baseline, calculation techniques, preponderance of evidence documentation, program influence, and so on. EO requests may reference a specific project or cover issues relevant to multiple projects. </t>
  </si>
  <si>
    <t>v3</t>
  </si>
  <si>
    <t>Early Opinion Request Form V3</t>
  </si>
  <si>
    <r>
      <t>The SBW team performed a market-based Industry Standard Practice (ISP) study for lighting technologies used in the cannabis grow industry. This study was conducted for the California Public Utility Commission (CPUC) in compliance with the Energy Efficiency ISP Guidance document, v3.1.</t>
    </r>
    <r>
      <rPr>
        <vertAlign val="superscript"/>
        <sz val="9"/>
        <color rgb="FF000000"/>
        <rFont val="Calisto MT"/>
        <family val="1"/>
      </rPr>
      <t>1</t>
    </r>
    <r>
      <rPr>
        <sz val="11.5"/>
        <color rgb="FF000000"/>
        <rFont val="Calisto MT"/>
        <family val="1"/>
      </rPr>
      <t xml:space="preserve"> The study’s overall purpose was to identify the ISP lighting technologies that are commonly being purchased and installed for growing cannabis absent of program intervention. The outcomes of this study can be used to inform program design and to support development of custom projects and/or workpapers for commercial and agricultural programs that are targeting cannabis growers.  </t>
    </r>
  </si>
  <si>
    <t>N/A - shared by email</t>
  </si>
  <si>
    <t>Informal ISP Study</t>
  </si>
  <si>
    <t>Informal ISP Study (with CPUC Disposition)</t>
  </si>
  <si>
    <t>Notes, Status</t>
  </si>
  <si>
    <t>Awareness/Notifications</t>
  </si>
  <si>
    <t>Impact, application, and duration of direction/policy is not necessarily clear; stakeholders often must interpret policy</t>
  </si>
  <si>
    <t>Publically available but can be hard to find</t>
  </si>
  <si>
    <t xml:space="preserve">Formal, binding CPUC policy documents; public process allows parties to comment on the record. </t>
  </si>
  <si>
    <t>Includes policy or guidance</t>
  </si>
  <si>
    <t>CPUC website, SW Coordination Sharepoint, CMPA, Other</t>
  </si>
  <si>
    <t>Some documents publically available on CPUC website; others available on access-controlled sites; materials often shared by email with select stakeholders</t>
  </si>
  <si>
    <t>No consistent notification process for all stakeholders; CPUC communicates with all/some PAs and relies on PAs to distribute to other stakeholders</t>
  </si>
  <si>
    <t>CPUC; some/all PAs</t>
  </si>
  <si>
    <t>SW Coordination SharePoint, CMPA</t>
  </si>
  <si>
    <t>CPUC Website</t>
  </si>
  <si>
    <t>Available</t>
  </si>
  <si>
    <t>Meeting notes and materials from various custom working groups</t>
  </si>
  <si>
    <t>CAEnergyGuidance.com; PDA (draft for comment)</t>
  </si>
  <si>
    <t>No notifications when documents are uploaded; can search for recently uploaded documents</t>
  </si>
  <si>
    <t>Project PA is notificed of outcome and shares outcome with statekholders; Project PA decides whether/how to share beyond immediate stakeholders</t>
  </si>
  <si>
    <t>Redacted dispositions are posted to public site CAEnergyGuidance.com; PAs have not consistently uploaded dispositions; database can be difficult to search</t>
  </si>
  <si>
    <t>CPUC, Project PA</t>
  </si>
  <si>
    <t>CPUC, Project PA/Stakeholders</t>
  </si>
  <si>
    <t>Email, phone communications</t>
  </si>
  <si>
    <t>N/A - PA relied on to document and share relevant information</t>
  </si>
  <si>
    <t>CPUC, PAs</t>
  </si>
  <si>
    <t>No notifications</t>
  </si>
  <si>
    <t>Some available on public CPUC website; access-controlled SW Coordination site; materials not centralized or systematically organized</t>
  </si>
  <si>
    <t>CPUC website; other working group emails</t>
  </si>
  <si>
    <t>Notifications on ESPI Memos are published; no notifications on CEDARS site</t>
  </si>
  <si>
    <t>Varies by PA - communication through email lists, standing/ad hoc meetings</t>
  </si>
  <si>
    <t>Some public; some access-controlled</t>
  </si>
  <si>
    <t>Varies</t>
  </si>
  <si>
    <t>Formal CPUC Energy Division policy or guidance documents on specific topics and/or processes</t>
  </si>
  <si>
    <t>CPUC Energy Division writes guidance memos on a variety of topics</t>
  </si>
  <si>
    <t xml:space="preserve">Formal CPUC ED documents establishing pilot/temporary guidance </t>
  </si>
  <si>
    <t>Formal CPUC ED documents providing input on a topic</t>
  </si>
  <si>
    <t>ISP Studies performed for specific custom projects; CPR disposition may set standard practice baseline</t>
  </si>
  <si>
    <t>PAs may request Early Opinions from the CPUC as a formal policy clarification; CPUC generally has 2 weeks to respond.</t>
  </si>
  <si>
    <t>Project specific review for CPUC CPR process, with PA redactions to protect PII/confidential information</t>
  </si>
  <si>
    <t>PAs have biweekly meetings with CPUC Staff and consultants; discussion may include CPUC guidance, clarifications, interpretations.</t>
  </si>
  <si>
    <t xml:space="preserve">Additional email, phone, or other informal communcation between CPUC and stakeholders that may include guidance, clarifications, interpretations. </t>
  </si>
  <si>
    <t xml:space="preserve">CPUC Evaluators and stakeholders provide comments on custom projects (ex post) and evaluation research/findings </t>
  </si>
  <si>
    <t>Customized tool archive (CTA) lists tools used for custom meaures</t>
  </si>
  <si>
    <t>Efficiency Savings and Performance Incentive (ESPI) Memos</t>
  </si>
  <si>
    <t xml:space="preserve">CPUC provides ESPI Memos with findings and feedback on PA performance </t>
  </si>
  <si>
    <t>Short Name for Figure</t>
  </si>
  <si>
    <t>Not public</t>
  </si>
  <si>
    <t>CPR Dispositions</t>
  </si>
  <si>
    <t>CPR Dispositions (Redacted)</t>
  </si>
  <si>
    <t>State Legislation (Senate/Assmebly Bills) impacting Energy Efficiency</t>
  </si>
  <si>
    <t>Publically accessible</t>
  </si>
  <si>
    <t>Stakeholders must follow state legislative process</t>
  </si>
  <si>
    <t>CA Legislative Information Website</t>
  </si>
  <si>
    <t>Formal CPUC Publication/Report related to Energy or EE Programs</t>
  </si>
  <si>
    <t>Custom Tool Archive (CTA)</t>
  </si>
  <si>
    <t>Stakeholder Working Group Materials</t>
  </si>
  <si>
    <t>CPUC/PA Meeting Notes</t>
  </si>
  <si>
    <t>PA Memos</t>
  </si>
  <si>
    <t>PAs may write a formal memo to the CPUC with specific questions, responses, or requests</t>
  </si>
  <si>
    <t>CPUC, PA(s)</t>
  </si>
  <si>
    <t>No notifications; PAs may share discussions/outcomes</t>
  </si>
  <si>
    <t>ESPI Memos</t>
  </si>
  <si>
    <t>CPUC White Paper</t>
  </si>
  <si>
    <t>Documents in List</t>
  </si>
  <si>
    <t>Senate Bill 350 (SB350)</t>
  </si>
  <si>
    <t>Assembly Bill 802 (AB802)</t>
  </si>
  <si>
    <t>Senate Bill 1131 (SB1131)</t>
  </si>
  <si>
    <t>Redacted Ex Ante Review / CPR Dispositions uploaded to Disposition Database</t>
  </si>
  <si>
    <t>PLACEHOLDER: Disposition Database - Redacted Disposiitons</t>
  </si>
  <si>
    <t>Listed Docs in Library</t>
  </si>
  <si>
    <t>Listed Docs Not in Library</t>
  </si>
  <si>
    <t>CPUC Stakeholder Working Group Page
SW Coordination SharePoint</t>
  </si>
  <si>
    <t>see Custom Tools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</si>
</sst>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u/>
      <sz val="11"/>
      <color theme="10"/>
      <name val="Calibri"/>
      <family val="2"/>
      <scheme val="minor"/>
    </font>
    <font>
      <sz val="11"/>
      <color rgb="FFFF0000"/>
      <name val="Arial"/>
      <family val="2"/>
    </font>
    <font>
      <b/>
      <sz val="11"/>
      <color theme="1"/>
      <name val="Arial"/>
      <family val="2"/>
    </font>
    <font>
      <u/>
      <sz val="11"/>
      <color theme="10"/>
      <name val="Arial"/>
      <family val="2"/>
    </font>
    <font>
      <sz val="11"/>
      <name val="Arial"/>
      <family val="2"/>
    </font>
    <font>
      <sz val="11"/>
      <color theme="4"/>
      <name val="Arial"/>
      <family val="2"/>
    </font>
    <font>
      <sz val="11"/>
      <color rgb="FF000000"/>
      <name val="Arial"/>
      <family val="2"/>
    </font>
    <font>
      <u/>
      <sz val="11"/>
      <color theme="10"/>
      <name val="Arial"/>
      <family val="2"/>
    </font>
    <font>
      <sz val="11"/>
      <color theme="0"/>
      <name val="Arial"/>
      <family val="2"/>
    </font>
    <font>
      <b/>
      <sz val="11"/>
      <color theme="1"/>
      <name val="Arial"/>
      <family val="2"/>
    </font>
    <font>
      <sz val="11"/>
      <color theme="1"/>
      <name val="Arial"/>
      <family val="2"/>
    </font>
    <font>
      <sz val="11"/>
      <color rgb="FF0070C0"/>
      <name val="Arial"/>
      <family val="2"/>
    </font>
    <font>
      <sz val="11"/>
      <color rgb="FF00458E"/>
      <name val="Arial"/>
      <family val="2"/>
    </font>
    <font>
      <sz val="11.5"/>
      <color rgb="FF000000"/>
      <name val="Calisto MT"/>
      <family val="1"/>
    </font>
    <font>
      <vertAlign val="superscript"/>
      <sz val="9"/>
      <color rgb="FF000000"/>
      <name val="Calisto MT"/>
      <family val="1"/>
    </font>
  </fonts>
  <fills count="3">
    <fill>
      <patternFill patternType="none"/>
    </fill>
    <fill>
      <patternFill patternType="gray125"/>
    </fill>
    <fill>
      <patternFill patternType="solid">
        <fgColor rgb="FF002060"/>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5">
    <xf numFmtId="0" fontId="0" fillId="0" borderId="0" xfId="0"/>
    <xf numFmtId="0" fontId="7" fillId="0" borderId="0" xfId="0" applyFont="1" applyAlignment="1">
      <alignment wrapText="1"/>
    </xf>
    <xf numFmtId="0" fontId="7" fillId="0" borderId="0" xfId="0" applyFont="1" applyAlignment="1">
      <alignment horizontal="left"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wrapText="1"/>
    </xf>
    <xf numFmtId="0" fontId="8" fillId="0" borderId="0" xfId="1" applyFont="1" applyAlignment="1">
      <alignment horizontal="left" vertical="center"/>
    </xf>
    <xf numFmtId="0" fontId="8" fillId="0" borderId="0" xfId="1" applyFont="1"/>
    <xf numFmtId="0" fontId="4" fillId="0" borderId="0" xfId="0" applyFont="1" applyAlignment="1">
      <alignment horizontal="left" wrapText="1"/>
    </xf>
    <xf numFmtId="0" fontId="7" fillId="0" borderId="0" xfId="0" applyFont="1" applyAlignment="1">
      <alignment horizontal="left"/>
    </xf>
    <xf numFmtId="0" fontId="7" fillId="0" borderId="0" xfId="0" applyFont="1"/>
    <xf numFmtId="0" fontId="4" fillId="0" borderId="0" xfId="0" applyFont="1" applyAlignment="1">
      <alignment horizontal="center" wrapText="1"/>
    </xf>
    <xf numFmtId="0" fontId="9" fillId="0" borderId="0" xfId="0" applyFont="1" applyAlignment="1">
      <alignment horizontal="left" vertical="center" wrapText="1"/>
    </xf>
    <xf numFmtId="0" fontId="10" fillId="0" borderId="0" xfId="0" applyFont="1" applyAlignment="1">
      <alignment wrapText="1"/>
    </xf>
    <xf numFmtId="0" fontId="6" fillId="0" borderId="0" xfId="0" applyFont="1" applyAlignment="1">
      <alignment horizontal="left"/>
    </xf>
    <xf numFmtId="0" fontId="7" fillId="0" borderId="0" xfId="0" applyFont="1" applyAlignment="1">
      <alignment horizontal="center" wrapText="1"/>
    </xf>
    <xf numFmtId="0" fontId="7" fillId="0" borderId="0" xfId="0" applyFont="1" applyAlignment="1">
      <alignment horizontal="center" vertical="center" wrapText="1"/>
    </xf>
    <xf numFmtId="0" fontId="3" fillId="0" borderId="0" xfId="0" applyFont="1" applyAlignment="1">
      <alignment wrapText="1"/>
    </xf>
    <xf numFmtId="0" fontId="3" fillId="0" borderId="0" xfId="0" applyFont="1"/>
    <xf numFmtId="0" fontId="3" fillId="0" borderId="0" xfId="0" applyFont="1" applyAlignment="1">
      <alignment horizontal="left" vertical="center" wrapText="1"/>
    </xf>
    <xf numFmtId="0" fontId="11" fillId="0" borderId="0" xfId="0" applyFont="1"/>
    <xf numFmtId="0" fontId="11" fillId="0" borderId="0" xfId="0" applyFont="1" applyAlignment="1">
      <alignment wrapText="1"/>
    </xf>
    <xf numFmtId="0" fontId="12" fillId="0" borderId="0" xfId="1" applyFont="1"/>
    <xf numFmtId="0" fontId="12" fillId="0" borderId="0" xfId="1" applyFont="1" applyAlignment="1">
      <alignment wrapText="1"/>
    </xf>
    <xf numFmtId="0" fontId="3" fillId="2" borderId="0" xfId="0" applyFont="1" applyFill="1"/>
    <xf numFmtId="0" fontId="3" fillId="2" borderId="0" xfId="0" applyFont="1" applyFill="1" applyAlignment="1">
      <alignment wrapText="1"/>
    </xf>
    <xf numFmtId="0" fontId="13" fillId="2" borderId="0" xfId="0" applyFont="1" applyFill="1"/>
    <xf numFmtId="0" fontId="14" fillId="0" borderId="0" xfId="0" applyFont="1" applyAlignment="1">
      <alignment wrapText="1"/>
    </xf>
    <xf numFmtId="0" fontId="12" fillId="0" borderId="0" xfId="1" applyFont="1" applyAlignment="1">
      <alignment vertical="center" wrapText="1"/>
    </xf>
    <xf numFmtId="0" fontId="15" fillId="0" borderId="0" xfId="0" applyFont="1" applyAlignment="1">
      <alignment wrapText="1"/>
    </xf>
    <xf numFmtId="0" fontId="15" fillId="2" borderId="0" xfId="0" applyFont="1" applyFill="1" applyAlignment="1">
      <alignment wrapText="1"/>
    </xf>
    <xf numFmtId="0" fontId="3" fillId="0" borderId="0" xfId="0" applyFont="1" applyAlignment="1">
      <alignment horizontal="center" wrapText="1"/>
    </xf>
    <xf numFmtId="0" fontId="2" fillId="0" borderId="0" xfId="0" applyFont="1"/>
    <xf numFmtId="0" fontId="2" fillId="0" borderId="0" xfId="0" applyFont="1" applyAlignment="1">
      <alignment wrapText="1"/>
    </xf>
    <xf numFmtId="0" fontId="2" fillId="0" borderId="0" xfId="0" applyFont="1" applyAlignment="1">
      <alignment horizontal="center"/>
    </xf>
    <xf numFmtId="0" fontId="6" fillId="0" borderId="0" xfId="0" applyFont="1"/>
    <xf numFmtId="0" fontId="2" fillId="0" borderId="0" xfId="0" applyFont="1" applyAlignment="1">
      <alignment horizontal="left" vertical="center" wrapText="1"/>
    </xf>
    <xf numFmtId="0" fontId="16" fillId="0" borderId="0" xfId="0" applyFont="1" applyAlignment="1">
      <alignment wrapText="1"/>
    </xf>
    <xf numFmtId="0" fontId="16" fillId="0" borderId="0" xfId="0" applyFont="1" applyAlignment="1">
      <alignment horizontal="left" vertical="center" wrapText="1"/>
    </xf>
    <xf numFmtId="0" fontId="16" fillId="0" borderId="0" xfId="0" applyFont="1" applyAlignment="1">
      <alignment horizontal="center"/>
    </xf>
    <xf numFmtId="0" fontId="16" fillId="0" borderId="0" xfId="0" applyFont="1"/>
    <xf numFmtId="14" fontId="2" fillId="0" borderId="0" xfId="0" applyNumberFormat="1" applyFont="1"/>
    <xf numFmtId="0" fontId="17" fillId="0" borderId="0" xfId="0" applyFont="1" applyAlignment="1">
      <alignment wrapText="1"/>
    </xf>
    <xf numFmtId="14" fontId="11" fillId="0" borderId="0" xfId="0" applyNumberFormat="1" applyFont="1" applyAlignment="1">
      <alignment wrapText="1"/>
    </xf>
    <xf numFmtId="14" fontId="2" fillId="0" borderId="0" xfId="0" applyNumberFormat="1" applyFont="1" applyAlignment="1">
      <alignment wrapText="1"/>
    </xf>
    <xf numFmtId="17" fontId="2" fillId="0" borderId="0" xfId="0" applyNumberFormat="1" applyFont="1"/>
    <xf numFmtId="15" fontId="2" fillId="0" borderId="0" xfId="0" applyNumberFormat="1" applyFont="1"/>
    <xf numFmtId="0" fontId="8" fillId="0" borderId="0" xfId="1" applyFont="1" applyAlignment="1">
      <alignment vertical="center" wrapText="1"/>
    </xf>
    <xf numFmtId="0" fontId="2" fillId="0" borderId="0" xfId="0" applyFont="1" applyAlignment="1">
      <alignment horizontal="center" wrapText="1"/>
    </xf>
    <xf numFmtId="0" fontId="8" fillId="0" borderId="0" xfId="1" applyFont="1" applyAlignment="1">
      <alignment wrapText="1"/>
    </xf>
    <xf numFmtId="0" fontId="5" fillId="0" borderId="0" xfId="1"/>
    <xf numFmtId="0" fontId="8" fillId="0" borderId="0" xfId="1" applyFont="1" applyAlignment="1"/>
    <xf numFmtId="0" fontId="1" fillId="0" borderId="0" xfId="0" applyFont="1" applyAlignment="1">
      <alignment wrapText="1"/>
    </xf>
    <xf numFmtId="0" fontId="1" fillId="0" borderId="0" xfId="0" applyFont="1"/>
    <xf numFmtId="0" fontId="1" fillId="0" borderId="0" xfId="0" applyFont="1" applyAlignment="1">
      <alignment horizontal="center"/>
    </xf>
  </cellXfs>
  <cellStyles count="2">
    <cellStyle name="Hyperlink" xfId="1" builtinId="8"/>
    <cellStyle name="Normal" xfId="0" builtinId="0"/>
  </cellStyles>
  <dxfs count="68">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tint="-0.34998626667073579"/>
      </font>
      <fill>
        <patternFill>
          <bgColor theme="0" tint="-0.14996795556505021"/>
        </patternFill>
      </fill>
    </dxf>
    <dxf>
      <font>
        <color theme="0" tint="-0.34998626667073579"/>
      </font>
      <fill>
        <patternFill>
          <bgColor theme="0" tint="-0.14996795556505021"/>
        </patternFill>
      </fill>
    </dxf>
    <dxf>
      <font>
        <color theme="0" tint="-0.34998626667073579"/>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tint="-0.34998626667073579"/>
      </font>
      <fill>
        <patternFill>
          <bgColor theme="0" tint="-0.14996795556505021"/>
        </patternFill>
      </fill>
    </dxf>
    <dxf>
      <font>
        <color theme="0" tint="-0.34998626667073579"/>
      </font>
      <fill>
        <patternFill>
          <bgColor theme="0" tint="-0.14996795556505021"/>
        </patternFill>
      </fill>
    </dxf>
    <dxf>
      <font>
        <color theme="0" tint="-0.34998626667073579"/>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34998626667073579"/>
      </font>
      <fill>
        <patternFill>
          <bgColor theme="0" tint="-0.14996795556505021"/>
        </patternFill>
      </fill>
    </dxf>
    <dxf>
      <font>
        <color theme="0" tint="-0.34998626667073579"/>
      </font>
      <fill>
        <patternFill>
          <bgColor theme="0" tint="-0.14996795556505021"/>
        </patternFill>
      </fill>
    </dxf>
    <dxf>
      <font>
        <color theme="0" tint="-0.34998626667073579"/>
      </font>
      <fill>
        <patternFill>
          <bgColor theme="0" tint="-0.14996795556505021"/>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Figures!$H$2</c:f>
              <c:strCache>
                <c:ptCount val="1"/>
                <c:pt idx="0">
                  <c:v>Listed Docs in Library</c:v>
                </c:pt>
              </c:strCache>
            </c:strRef>
          </c:tx>
          <c:spPr>
            <a:solidFill>
              <a:schemeClr val="accent2"/>
            </a:solidFill>
            <a:ln>
              <a:noFill/>
            </a:ln>
            <a:effectLst/>
          </c:spPr>
          <c:invertIfNegative val="0"/>
          <c:dLbls>
            <c:dLbl>
              <c:idx val="6"/>
              <c:delete val="1"/>
              <c:extLst>
                <c:ext xmlns:c15="http://schemas.microsoft.com/office/drawing/2012/chart" uri="{CE6537A1-D6FC-4f65-9D91-7224C49458BB}"/>
                <c:ext xmlns:c16="http://schemas.microsoft.com/office/drawing/2014/chart" uri="{C3380CC4-5D6E-409C-BE32-E72D297353CC}">
                  <c16:uniqueId val="{0000000A-2333-44F8-8569-64F4A6C4F5B4}"/>
                </c:ext>
              </c:extLst>
            </c:dLbl>
            <c:dLbl>
              <c:idx val="8"/>
              <c:delete val="1"/>
              <c:extLst>
                <c:ext xmlns:c15="http://schemas.microsoft.com/office/drawing/2012/chart" uri="{CE6537A1-D6FC-4f65-9D91-7224C49458BB}"/>
                <c:ext xmlns:c16="http://schemas.microsoft.com/office/drawing/2014/chart" uri="{C3380CC4-5D6E-409C-BE32-E72D297353CC}">
                  <c16:uniqueId val="{0000000B-2333-44F8-8569-64F4A6C4F5B4}"/>
                </c:ext>
              </c:extLst>
            </c:dLbl>
            <c:dLbl>
              <c:idx val="9"/>
              <c:delete val="1"/>
              <c:extLst>
                <c:ext xmlns:c15="http://schemas.microsoft.com/office/drawing/2012/chart" uri="{CE6537A1-D6FC-4f65-9D91-7224C49458BB}"/>
                <c:ext xmlns:c16="http://schemas.microsoft.com/office/drawing/2014/chart" uri="{C3380CC4-5D6E-409C-BE32-E72D297353CC}">
                  <c16:uniqueId val="{0000000C-2333-44F8-8569-64F4A6C4F5B4}"/>
                </c:ext>
              </c:extLst>
            </c:dLbl>
            <c:dLbl>
              <c:idx val="10"/>
              <c:delete val="1"/>
              <c:extLst>
                <c:ext xmlns:c15="http://schemas.microsoft.com/office/drawing/2012/chart" uri="{CE6537A1-D6FC-4f65-9D91-7224C49458BB}"/>
                <c:ext xmlns:c16="http://schemas.microsoft.com/office/drawing/2014/chart" uri="{C3380CC4-5D6E-409C-BE32-E72D297353CC}">
                  <c16:uniqueId val="{0000000D-2333-44F8-8569-64F4A6C4F5B4}"/>
                </c:ext>
              </c:extLst>
            </c:dLbl>
            <c:dLbl>
              <c:idx val="12"/>
              <c:delete val="1"/>
              <c:extLst>
                <c:ext xmlns:c15="http://schemas.microsoft.com/office/drawing/2012/chart" uri="{CE6537A1-D6FC-4f65-9D91-7224C49458BB}"/>
                <c:ext xmlns:c16="http://schemas.microsoft.com/office/drawing/2014/chart" uri="{C3380CC4-5D6E-409C-BE32-E72D297353CC}">
                  <c16:uniqueId val="{0000000E-2333-44F8-8569-64F4A6C4F5B4}"/>
                </c:ext>
              </c:extLst>
            </c:dLbl>
            <c:dLbl>
              <c:idx val="13"/>
              <c:delete val="1"/>
              <c:extLst>
                <c:ext xmlns:c15="http://schemas.microsoft.com/office/drawing/2012/chart" uri="{CE6537A1-D6FC-4f65-9D91-7224C49458BB}"/>
                <c:ext xmlns:c16="http://schemas.microsoft.com/office/drawing/2014/chart" uri="{C3380CC4-5D6E-409C-BE32-E72D297353CC}">
                  <c16:uniqueId val="{00000011-2333-44F8-8569-64F4A6C4F5B4}"/>
                </c:ext>
              </c:extLst>
            </c:dLbl>
            <c:dLbl>
              <c:idx val="15"/>
              <c:delete val="1"/>
              <c:extLst>
                <c:ext xmlns:c15="http://schemas.microsoft.com/office/drawing/2012/chart" uri="{CE6537A1-D6FC-4f65-9D91-7224C49458BB}"/>
                <c:ext xmlns:c16="http://schemas.microsoft.com/office/drawing/2014/chart" uri="{C3380CC4-5D6E-409C-BE32-E72D297353CC}">
                  <c16:uniqueId val="{00000012-2333-44F8-8569-64F4A6C4F5B4}"/>
                </c:ext>
              </c:extLst>
            </c:dLbl>
            <c:dLbl>
              <c:idx val="17"/>
              <c:delete val="1"/>
              <c:extLst>
                <c:ext xmlns:c15="http://schemas.microsoft.com/office/drawing/2012/chart" uri="{CE6537A1-D6FC-4f65-9D91-7224C49458BB}"/>
                <c:ext xmlns:c16="http://schemas.microsoft.com/office/drawing/2014/chart" uri="{C3380CC4-5D6E-409C-BE32-E72D297353CC}">
                  <c16:uniqueId val="{00000014-2333-44F8-8569-64F4A6C4F5B4}"/>
                </c:ext>
              </c:extLst>
            </c:dLbl>
            <c:dLbl>
              <c:idx val="19"/>
              <c:delete val="1"/>
              <c:extLst>
                <c:ext xmlns:c15="http://schemas.microsoft.com/office/drawing/2012/chart" uri="{CE6537A1-D6FC-4f65-9D91-7224C49458BB}"/>
                <c:ext xmlns:c16="http://schemas.microsoft.com/office/drawing/2014/chart" uri="{C3380CC4-5D6E-409C-BE32-E72D297353CC}">
                  <c16:uniqueId val="{00000016-2333-44F8-8569-64F4A6C4F5B4}"/>
                </c:ext>
              </c:extLst>
            </c:dLbl>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Figures!$B$3:$B$23</c:f>
              <c:strCache>
                <c:ptCount val="21"/>
                <c:pt idx="0">
                  <c:v>CA Legislation</c:v>
                </c:pt>
                <c:pt idx="1">
                  <c:v>CPUC Decisions and Resolutions</c:v>
                </c:pt>
                <c:pt idx="2">
                  <c:v>CPUC Guidance Document</c:v>
                </c:pt>
                <c:pt idx="3">
                  <c:v>CPUC Guidance Memo</c:v>
                </c:pt>
                <c:pt idx="4">
                  <c:v>CPUC Pilot Document</c:v>
                </c:pt>
                <c:pt idx="5">
                  <c:v>Market-Based ISP Study</c:v>
                </c:pt>
                <c:pt idx="6">
                  <c:v>Informal ISP Study</c:v>
                </c:pt>
                <c:pt idx="7">
                  <c:v>Early Opinion</c:v>
                </c:pt>
                <c:pt idx="8">
                  <c:v>CPR Dispositions</c:v>
                </c:pt>
                <c:pt idx="9">
                  <c:v>CPR Dispositions (redacted)</c:v>
                </c:pt>
                <c:pt idx="10">
                  <c:v>CPUC/PA Meeting Notes</c:v>
                </c:pt>
                <c:pt idx="11">
                  <c:v>PA-Specific Resources</c:v>
                </c:pt>
                <c:pt idx="12">
                  <c:v>CPUC Ad Hoc Communication</c:v>
                </c:pt>
                <c:pt idx="13">
                  <c:v>Deemed Documentation</c:v>
                </c:pt>
                <c:pt idx="14">
                  <c:v>Evaluation Report</c:v>
                </c:pt>
                <c:pt idx="15">
                  <c:v>CPUC White Paper</c:v>
                </c:pt>
                <c:pt idx="16">
                  <c:v>CPUC Publication</c:v>
                </c:pt>
                <c:pt idx="17">
                  <c:v>Custom Tool Archive (CTA)</c:v>
                </c:pt>
                <c:pt idx="18">
                  <c:v>Stakeholder Working Group Materials</c:v>
                </c:pt>
                <c:pt idx="19">
                  <c:v>ESPI Memos</c:v>
                </c:pt>
                <c:pt idx="20">
                  <c:v>PA Memos</c:v>
                </c:pt>
              </c:strCache>
            </c:strRef>
          </c:cat>
          <c:val>
            <c:numRef>
              <c:f>Figures!$H$3:$H$23</c:f>
              <c:numCache>
                <c:formatCode>General</c:formatCode>
                <c:ptCount val="21"/>
                <c:pt idx="0">
                  <c:v>3</c:v>
                </c:pt>
                <c:pt idx="1">
                  <c:v>33</c:v>
                </c:pt>
                <c:pt idx="2">
                  <c:v>18</c:v>
                </c:pt>
                <c:pt idx="3">
                  <c:v>8</c:v>
                </c:pt>
                <c:pt idx="4">
                  <c:v>1</c:v>
                </c:pt>
                <c:pt idx="5">
                  <c:v>12</c:v>
                </c:pt>
                <c:pt idx="6">
                  <c:v>0</c:v>
                </c:pt>
                <c:pt idx="7">
                  <c:v>1</c:v>
                </c:pt>
                <c:pt idx="8">
                  <c:v>0</c:v>
                </c:pt>
                <c:pt idx="9">
                  <c:v>0</c:v>
                </c:pt>
                <c:pt idx="10">
                  <c:v>0</c:v>
                </c:pt>
                <c:pt idx="11">
                  <c:v>14</c:v>
                </c:pt>
                <c:pt idx="12">
                  <c:v>0</c:v>
                </c:pt>
                <c:pt idx="13">
                  <c:v>0</c:v>
                </c:pt>
                <c:pt idx="14">
                  <c:v>1</c:v>
                </c:pt>
                <c:pt idx="15">
                  <c:v>0</c:v>
                </c:pt>
                <c:pt idx="16">
                  <c:v>2</c:v>
                </c:pt>
                <c:pt idx="17">
                  <c:v>0</c:v>
                </c:pt>
                <c:pt idx="18">
                  <c:v>2</c:v>
                </c:pt>
                <c:pt idx="19">
                  <c:v>0</c:v>
                </c:pt>
                <c:pt idx="20">
                  <c:v>3</c:v>
                </c:pt>
              </c:numCache>
            </c:numRef>
          </c:val>
          <c:extLst>
            <c:ext xmlns:c16="http://schemas.microsoft.com/office/drawing/2014/chart" uri="{C3380CC4-5D6E-409C-BE32-E72D297353CC}">
              <c16:uniqueId val="{00000000-2333-44F8-8569-64F4A6C4F5B4}"/>
            </c:ext>
          </c:extLst>
        </c:ser>
        <c:ser>
          <c:idx val="1"/>
          <c:order val="1"/>
          <c:tx>
            <c:strRef>
              <c:f>Figures!$I$2</c:f>
              <c:strCache>
                <c:ptCount val="1"/>
                <c:pt idx="0">
                  <c:v>Listed Docs Not in Library</c:v>
                </c:pt>
              </c:strCache>
            </c:strRef>
          </c:tx>
          <c:spPr>
            <a:solidFill>
              <a:schemeClr val="accent4"/>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2333-44F8-8569-64F4A6C4F5B4}"/>
                </c:ext>
              </c:extLst>
            </c:dLbl>
            <c:dLbl>
              <c:idx val="1"/>
              <c:delete val="1"/>
              <c:extLst>
                <c:ext xmlns:c15="http://schemas.microsoft.com/office/drawing/2012/chart" uri="{CE6537A1-D6FC-4f65-9D91-7224C49458BB}"/>
                <c:ext xmlns:c16="http://schemas.microsoft.com/office/drawing/2014/chart" uri="{C3380CC4-5D6E-409C-BE32-E72D297353CC}">
                  <c16:uniqueId val="{00000002-2333-44F8-8569-64F4A6C4F5B4}"/>
                </c:ext>
              </c:extLst>
            </c:dLbl>
            <c:dLbl>
              <c:idx val="3"/>
              <c:delete val="1"/>
              <c:extLst>
                <c:ext xmlns:c15="http://schemas.microsoft.com/office/drawing/2012/chart" uri="{CE6537A1-D6FC-4f65-9D91-7224C49458BB}"/>
                <c:ext xmlns:c16="http://schemas.microsoft.com/office/drawing/2014/chart" uri="{C3380CC4-5D6E-409C-BE32-E72D297353CC}">
                  <c16:uniqueId val="{00000004-2333-44F8-8569-64F4A6C4F5B4}"/>
                </c:ext>
              </c:extLst>
            </c:dLbl>
            <c:dLbl>
              <c:idx val="4"/>
              <c:delete val="1"/>
              <c:extLst>
                <c:ext xmlns:c15="http://schemas.microsoft.com/office/drawing/2012/chart" uri="{CE6537A1-D6FC-4f65-9D91-7224C49458BB}"/>
                <c:ext xmlns:c16="http://schemas.microsoft.com/office/drawing/2014/chart" uri="{C3380CC4-5D6E-409C-BE32-E72D297353CC}">
                  <c16:uniqueId val="{00000006-2333-44F8-8569-64F4A6C4F5B4}"/>
                </c:ext>
              </c:extLst>
            </c:dLbl>
            <c:dLbl>
              <c:idx val="5"/>
              <c:delete val="1"/>
              <c:extLst>
                <c:ext xmlns:c15="http://schemas.microsoft.com/office/drawing/2012/chart" uri="{CE6537A1-D6FC-4f65-9D91-7224C49458BB}"/>
                <c:ext xmlns:c16="http://schemas.microsoft.com/office/drawing/2014/chart" uri="{C3380CC4-5D6E-409C-BE32-E72D297353CC}">
                  <c16:uniqueId val="{00000005-2333-44F8-8569-64F4A6C4F5B4}"/>
                </c:ext>
              </c:extLst>
            </c:dLbl>
            <c:dLbl>
              <c:idx val="6"/>
              <c:delete val="1"/>
              <c:extLst>
                <c:ext xmlns:c15="http://schemas.microsoft.com/office/drawing/2012/chart" uri="{CE6537A1-D6FC-4f65-9D91-7224C49458BB}"/>
                <c:ext xmlns:c16="http://schemas.microsoft.com/office/drawing/2014/chart" uri="{C3380CC4-5D6E-409C-BE32-E72D297353CC}">
                  <c16:uniqueId val="{00000008-2333-44F8-8569-64F4A6C4F5B4}"/>
                </c:ext>
              </c:extLst>
            </c:dLbl>
            <c:dLbl>
              <c:idx val="7"/>
              <c:delete val="1"/>
              <c:extLst>
                <c:ext xmlns:c15="http://schemas.microsoft.com/office/drawing/2012/chart" uri="{CE6537A1-D6FC-4f65-9D91-7224C49458BB}"/>
                <c:ext xmlns:c16="http://schemas.microsoft.com/office/drawing/2014/chart" uri="{C3380CC4-5D6E-409C-BE32-E72D297353CC}">
                  <c16:uniqueId val="{00000007-2333-44F8-8569-64F4A6C4F5B4}"/>
                </c:ext>
              </c:extLst>
            </c:dLbl>
            <c:dLbl>
              <c:idx val="10"/>
              <c:delete val="1"/>
              <c:extLst>
                <c:ext xmlns:c15="http://schemas.microsoft.com/office/drawing/2012/chart" uri="{CE6537A1-D6FC-4f65-9D91-7224C49458BB}"/>
                <c:ext xmlns:c16="http://schemas.microsoft.com/office/drawing/2014/chart" uri="{C3380CC4-5D6E-409C-BE32-E72D297353CC}">
                  <c16:uniqueId val="{00000009-2333-44F8-8569-64F4A6C4F5B4}"/>
                </c:ext>
              </c:extLst>
            </c:dLbl>
            <c:dLbl>
              <c:idx val="13"/>
              <c:delete val="1"/>
              <c:extLst>
                <c:ext xmlns:c15="http://schemas.microsoft.com/office/drawing/2012/chart" uri="{CE6537A1-D6FC-4f65-9D91-7224C49458BB}"/>
                <c:ext xmlns:c16="http://schemas.microsoft.com/office/drawing/2014/chart" uri="{C3380CC4-5D6E-409C-BE32-E72D297353CC}">
                  <c16:uniqueId val="{0000000F-2333-44F8-8569-64F4A6C4F5B4}"/>
                </c:ext>
              </c:extLst>
            </c:dLbl>
            <c:dLbl>
              <c:idx val="14"/>
              <c:delete val="1"/>
              <c:extLst>
                <c:ext xmlns:c15="http://schemas.microsoft.com/office/drawing/2012/chart" uri="{CE6537A1-D6FC-4f65-9D91-7224C49458BB}"/>
                <c:ext xmlns:c16="http://schemas.microsoft.com/office/drawing/2014/chart" uri="{C3380CC4-5D6E-409C-BE32-E72D297353CC}">
                  <c16:uniqueId val="{0000001A-2333-44F8-8569-64F4A6C4F5B4}"/>
                </c:ext>
              </c:extLst>
            </c:dLbl>
            <c:dLbl>
              <c:idx val="15"/>
              <c:delete val="1"/>
              <c:extLst>
                <c:ext xmlns:c15="http://schemas.microsoft.com/office/drawing/2012/chart" uri="{CE6537A1-D6FC-4f65-9D91-7224C49458BB}"/>
                <c:ext xmlns:c16="http://schemas.microsoft.com/office/drawing/2014/chart" uri="{C3380CC4-5D6E-409C-BE32-E72D297353CC}">
                  <c16:uniqueId val="{00000010-2333-44F8-8569-64F4A6C4F5B4}"/>
                </c:ext>
              </c:extLst>
            </c:dLbl>
            <c:dLbl>
              <c:idx val="16"/>
              <c:delete val="1"/>
              <c:extLst>
                <c:ext xmlns:c15="http://schemas.microsoft.com/office/drawing/2012/chart" uri="{CE6537A1-D6FC-4f65-9D91-7224C49458BB}"/>
                <c:ext xmlns:c16="http://schemas.microsoft.com/office/drawing/2014/chart" uri="{C3380CC4-5D6E-409C-BE32-E72D297353CC}">
                  <c16:uniqueId val="{00000019-2333-44F8-8569-64F4A6C4F5B4}"/>
                </c:ext>
              </c:extLst>
            </c:dLbl>
            <c:dLbl>
              <c:idx val="17"/>
              <c:delete val="1"/>
              <c:extLst>
                <c:ext xmlns:c15="http://schemas.microsoft.com/office/drawing/2012/chart" uri="{CE6537A1-D6FC-4f65-9D91-7224C49458BB}"/>
                <c:ext xmlns:c16="http://schemas.microsoft.com/office/drawing/2014/chart" uri="{C3380CC4-5D6E-409C-BE32-E72D297353CC}">
                  <c16:uniqueId val="{00000013-2333-44F8-8569-64F4A6C4F5B4}"/>
                </c:ext>
              </c:extLst>
            </c:dLbl>
            <c:dLbl>
              <c:idx val="18"/>
              <c:delete val="1"/>
              <c:extLst>
                <c:ext xmlns:c15="http://schemas.microsoft.com/office/drawing/2012/chart" uri="{CE6537A1-D6FC-4f65-9D91-7224C49458BB}"/>
                <c:ext xmlns:c16="http://schemas.microsoft.com/office/drawing/2014/chart" uri="{C3380CC4-5D6E-409C-BE32-E72D297353CC}">
                  <c16:uniqueId val="{00000018-2333-44F8-8569-64F4A6C4F5B4}"/>
                </c:ext>
              </c:extLst>
            </c:dLbl>
            <c:dLbl>
              <c:idx val="19"/>
              <c:delete val="1"/>
              <c:extLst>
                <c:ext xmlns:c15="http://schemas.microsoft.com/office/drawing/2012/chart" uri="{CE6537A1-D6FC-4f65-9D91-7224C49458BB}"/>
                <c:ext xmlns:c16="http://schemas.microsoft.com/office/drawing/2014/chart" uri="{C3380CC4-5D6E-409C-BE32-E72D297353CC}">
                  <c16:uniqueId val="{00000015-2333-44F8-8569-64F4A6C4F5B4}"/>
                </c:ext>
              </c:extLst>
            </c:dLbl>
            <c:dLbl>
              <c:idx val="20"/>
              <c:delete val="1"/>
              <c:extLst>
                <c:ext xmlns:c15="http://schemas.microsoft.com/office/drawing/2012/chart" uri="{CE6537A1-D6FC-4f65-9D91-7224C49458BB}"/>
                <c:ext xmlns:c16="http://schemas.microsoft.com/office/drawing/2014/chart" uri="{C3380CC4-5D6E-409C-BE32-E72D297353CC}">
                  <c16:uniqueId val="{00000017-2333-44F8-8569-64F4A6C4F5B4}"/>
                </c:ext>
              </c:extLst>
            </c:dLbl>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Figures!$B$3:$B$23</c:f>
              <c:strCache>
                <c:ptCount val="21"/>
                <c:pt idx="0">
                  <c:v>CA Legislation</c:v>
                </c:pt>
                <c:pt idx="1">
                  <c:v>CPUC Decisions and Resolutions</c:v>
                </c:pt>
                <c:pt idx="2">
                  <c:v>CPUC Guidance Document</c:v>
                </c:pt>
                <c:pt idx="3">
                  <c:v>CPUC Guidance Memo</c:v>
                </c:pt>
                <c:pt idx="4">
                  <c:v>CPUC Pilot Document</c:v>
                </c:pt>
                <c:pt idx="5">
                  <c:v>Market-Based ISP Study</c:v>
                </c:pt>
                <c:pt idx="6">
                  <c:v>Informal ISP Study</c:v>
                </c:pt>
                <c:pt idx="7">
                  <c:v>Early Opinion</c:v>
                </c:pt>
                <c:pt idx="8">
                  <c:v>CPR Dispositions</c:v>
                </c:pt>
                <c:pt idx="9">
                  <c:v>CPR Dispositions (redacted)</c:v>
                </c:pt>
                <c:pt idx="10">
                  <c:v>CPUC/PA Meeting Notes</c:v>
                </c:pt>
                <c:pt idx="11">
                  <c:v>PA-Specific Resources</c:v>
                </c:pt>
                <c:pt idx="12">
                  <c:v>CPUC Ad Hoc Communication</c:v>
                </c:pt>
                <c:pt idx="13">
                  <c:v>Deemed Documentation</c:v>
                </c:pt>
                <c:pt idx="14">
                  <c:v>Evaluation Report</c:v>
                </c:pt>
                <c:pt idx="15">
                  <c:v>CPUC White Paper</c:v>
                </c:pt>
                <c:pt idx="16">
                  <c:v>CPUC Publication</c:v>
                </c:pt>
                <c:pt idx="17">
                  <c:v>Custom Tool Archive (CTA)</c:v>
                </c:pt>
                <c:pt idx="18">
                  <c:v>Stakeholder Working Group Materials</c:v>
                </c:pt>
                <c:pt idx="19">
                  <c:v>ESPI Memos</c:v>
                </c:pt>
                <c:pt idx="20">
                  <c:v>PA Memos</c:v>
                </c:pt>
              </c:strCache>
            </c:strRef>
          </c:cat>
          <c:val>
            <c:numRef>
              <c:f>Figures!$I$3:$I$23</c:f>
              <c:numCache>
                <c:formatCode>General</c:formatCode>
                <c:ptCount val="21"/>
                <c:pt idx="0">
                  <c:v>0</c:v>
                </c:pt>
                <c:pt idx="1">
                  <c:v>0</c:v>
                </c:pt>
                <c:pt idx="2">
                  <c:v>1</c:v>
                </c:pt>
                <c:pt idx="3">
                  <c:v>0</c:v>
                </c:pt>
                <c:pt idx="4">
                  <c:v>0</c:v>
                </c:pt>
                <c:pt idx="5">
                  <c:v>0</c:v>
                </c:pt>
                <c:pt idx="6">
                  <c:v>0</c:v>
                </c:pt>
                <c:pt idx="7">
                  <c:v>0</c:v>
                </c:pt>
                <c:pt idx="8">
                  <c:v>14</c:v>
                </c:pt>
                <c:pt idx="9">
                  <c:v>1</c:v>
                </c:pt>
                <c:pt idx="10">
                  <c:v>0</c:v>
                </c:pt>
                <c:pt idx="11">
                  <c:v>11</c:v>
                </c:pt>
                <c:pt idx="12">
                  <c:v>2</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2333-44F8-8569-64F4A6C4F5B4}"/>
            </c:ext>
          </c:extLst>
        </c:ser>
        <c:dLbls>
          <c:showLegendKey val="0"/>
          <c:showVal val="0"/>
          <c:showCatName val="0"/>
          <c:showSerName val="0"/>
          <c:showPercent val="0"/>
          <c:showBubbleSize val="0"/>
        </c:dLbls>
        <c:gapWidth val="30"/>
        <c:overlap val="100"/>
        <c:axId val="2005229664"/>
        <c:axId val="1342440880"/>
      </c:barChart>
      <c:catAx>
        <c:axId val="20052296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42440880"/>
        <c:crosses val="autoZero"/>
        <c:auto val="1"/>
        <c:lblAlgn val="ctr"/>
        <c:lblOffset val="100"/>
        <c:noMultiLvlLbl val="0"/>
      </c:catAx>
      <c:valAx>
        <c:axId val="1342440880"/>
        <c:scaling>
          <c:orientation val="minMax"/>
        </c:scaling>
        <c:delete val="1"/>
        <c:axPos val="t"/>
        <c:numFmt formatCode="General" sourceLinked="1"/>
        <c:majorTickMark val="none"/>
        <c:minorTickMark val="none"/>
        <c:tickLblPos val="nextTo"/>
        <c:crossAx val="2005229664"/>
        <c:crosses val="autoZero"/>
        <c:crossBetween val="between"/>
      </c:valAx>
      <c:spPr>
        <a:noFill/>
        <a:ln>
          <a:noFill/>
        </a:ln>
        <a:effectLst/>
      </c:spPr>
    </c:plotArea>
    <c:legend>
      <c:legendPos val="r"/>
      <c:layout>
        <c:manualLayout>
          <c:xMode val="edge"/>
          <c:yMode val="edge"/>
          <c:x val="0.467506516866175"/>
          <c:y val="0.92185469718983892"/>
          <c:w val="0.18759004119797396"/>
          <c:h val="6.5270901504144413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364188</xdr:colOff>
      <xdr:row>1</xdr:row>
      <xdr:rowOff>516590</xdr:rowOff>
    </xdr:from>
    <xdr:to>
      <xdr:col>33</xdr:col>
      <xdr:colOff>179294</xdr:colOff>
      <xdr:row>49</xdr:row>
      <xdr:rowOff>22412</xdr:rowOff>
    </xdr:to>
    <xdr:graphicFrame macro="">
      <xdr:nvGraphicFramePr>
        <xdr:cNvPr id="3" name="Chart 2">
          <a:extLst>
            <a:ext uri="{FF2B5EF4-FFF2-40B4-BE49-F238E27FC236}">
              <a16:creationId xmlns:a16="http://schemas.microsoft.com/office/drawing/2014/main" id="{E0B6EE94-0183-FEF3-A513-C49BB60B205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caenergyguidance.com/" TargetMode="External"/><Relationship Id="rId7" Type="http://schemas.openxmlformats.org/officeDocument/2006/relationships/hyperlink" Target="https://cedars.sound-data.com/deer-resources/deer-versions/" TargetMode="External"/><Relationship Id="rId2" Type="http://schemas.openxmlformats.org/officeDocument/2006/relationships/hyperlink" Target="https://caenergyguidance.com/" TargetMode="External"/><Relationship Id="rId1" Type="http://schemas.openxmlformats.org/officeDocument/2006/relationships/hyperlink" Target="https://www.cpuc.ca.gov/industries-and-topics/electrical-energy/demand-side-management/energy-efficiency/custom-projects-review-guidance-documents" TargetMode="External"/><Relationship Id="rId6" Type="http://schemas.openxmlformats.org/officeDocument/2006/relationships/hyperlink" Target="https://www.calmac.org/search.asp" TargetMode="External"/><Relationship Id="rId5" Type="http://schemas.openxmlformats.org/officeDocument/2006/relationships/hyperlink" Target="https://caenergyguidance.com/" TargetMode="External"/><Relationship Id="rId4" Type="http://schemas.openxmlformats.org/officeDocument/2006/relationships/hyperlink" Target="https://www.cpuc.ca.gov/proceedings-and-rulemaking/locate-document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nam10.safelinks.protection.outlook.com/?url=https%3A%2F%2Fpge.wiki%2FMain_Page&amp;data=05%7C01%7Cs2f6%40pge.com%7Ceb79ebb298504ac47a3608db347d2de8%7C44ae661aece641aabc967c2c85a08941%7C0%7C0%7C638161484490719482%7CUnknown%7CTWFpbGZsb3d8eyJWIjoiMC4wLjAwMDAiLCJQIjoiV2luMzIiLCJBTiI6Ik1haWwiLCJXVCI6Mn0%3D%7C3000%7C%7C%7C&amp;sdata=yGRlR4P%2BhsrrJq34yapZiOdZpk%2BuFo%2FKWUVUujvSaW0%3D&amp;reserved=0" TargetMode="External"/><Relationship Id="rId13" Type="http://schemas.openxmlformats.org/officeDocument/2006/relationships/hyperlink" Target="https://www.calmac.org/default.asp" TargetMode="External"/><Relationship Id="rId3" Type="http://schemas.openxmlformats.org/officeDocument/2006/relationships/hyperlink" Target="https://www.cpuc.ca.gov/industries-and-topics/electrical-energy/demand-side-management/energy-efficiency/custom-projects-review" TargetMode="External"/><Relationship Id="rId7" Type="http://schemas.openxmlformats.org/officeDocument/2006/relationships/hyperlink" Target="https://edisonintl.sharepoint.com/teams/EARPS/SitePages/Home.aspx" TargetMode="External"/><Relationship Id="rId12" Type="http://schemas.openxmlformats.org/officeDocument/2006/relationships/hyperlink" Target="https://pda.energydataweb.com/" TargetMode="External"/><Relationship Id="rId2" Type="http://schemas.openxmlformats.org/officeDocument/2006/relationships/hyperlink" Target="https://www.cpuc.ca.gov/industries-and-topics/electrical-energy/demand-side-management/energy-efficiency/custom-projects-review-stakeholder-engagement-page" TargetMode="External"/><Relationship Id="rId1" Type="http://schemas.openxmlformats.org/officeDocument/2006/relationships/hyperlink" Target="https://www.cpuc.ca.gov/industries-and-topics/electrical-energy/demand-side-management/energy-efficiency/custom-projects-review-guidance-documents" TargetMode="External"/><Relationship Id="rId6" Type="http://schemas.openxmlformats.org/officeDocument/2006/relationships/hyperlink" Target="https://cedars.sound-data.com/deer-resources/" TargetMode="External"/><Relationship Id="rId11" Type="http://schemas.openxmlformats.org/officeDocument/2006/relationships/hyperlink" Target="https://www.cpuc.ca.gov/industries-and-topics/electrical-energy/demand-side-management/energy-efficiency" TargetMode="External"/><Relationship Id="rId5" Type="http://schemas.openxmlformats.org/officeDocument/2006/relationships/hyperlink" Target="https://sce-trade-ally-community.my.site.com/tradeally/s/trade-professional-resources" TargetMode="External"/><Relationship Id="rId10" Type="http://schemas.openxmlformats.org/officeDocument/2006/relationships/hyperlink" Target="https://www.cpuc.ca.gov/industries-and-topics/electrical-energy/demand-side-management/energy-efficiency/energy-efficiency-baselines" TargetMode="External"/><Relationship Id="rId4" Type="http://schemas.openxmlformats.org/officeDocument/2006/relationships/hyperlink" Target="https://caenergyguidance.com/" TargetMode="External"/><Relationship Id="rId9" Type="http://schemas.openxmlformats.org/officeDocument/2006/relationships/hyperlink" Target="https://www.caeecc.org/cpuc-documents" TargetMode="External"/><Relationship Id="rId14" Type="http://schemas.openxmlformats.org/officeDocument/2006/relationships/hyperlink" Target="https://deeresources.info/accounts/login?next=/"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sce-trade-ally-community.force.com/tradeally/file-asset/Customized_Calculated_Savings_Guideline" TargetMode="External"/><Relationship Id="rId13" Type="http://schemas.openxmlformats.org/officeDocument/2006/relationships/hyperlink" Target="https://sce-trade-ally-community.my.salesforce.com/sfc/p/4x0000023HUZ/a/4x000000YErG/R0lCTmuS00je7tc66R1hPaOUQAxSGZNLw35v5XwglkM" TargetMode="External"/><Relationship Id="rId18" Type="http://schemas.openxmlformats.org/officeDocument/2006/relationships/hyperlink" Target="https://edisonintl.sharepoint.com/:w:/r/teams/EARPS/_layouts/15/Doc.aspx?sourcedoc=%7B054761C4-9E7A-4FB0-B093-2C98EAC0FE11%7D&amp;file=Market-Based%20ISP%20Study_Cannabis%20Lighting_Report_20211221.docx&amp;action=default&amp;mobileredirect=true" TargetMode="External"/><Relationship Id="rId26" Type="http://schemas.openxmlformats.org/officeDocument/2006/relationships/hyperlink" Target="https://caenergyguidance.com/Home/Download/144" TargetMode="External"/><Relationship Id="rId3" Type="http://schemas.openxmlformats.org/officeDocument/2006/relationships/hyperlink" Target="https://www.pge.com/pge_global/common/pdfs/for-our-business-partners/energy-efficiency-solicitations/PGE-Resource-Savings-Rulebook.pdf" TargetMode="External"/><Relationship Id="rId21" Type="http://schemas.openxmlformats.org/officeDocument/2006/relationships/hyperlink" Target="https://caenergyguidance.com/Home/Download/139" TargetMode="External"/><Relationship Id="rId7" Type="http://schemas.openxmlformats.org/officeDocument/2006/relationships/hyperlink" Target="https://sce-trade-ally-community.force.com/tradeally/file-asset/asset_2019Customized_PolicyProcedureMan?v=1" TargetMode="External"/><Relationship Id="rId12" Type="http://schemas.openxmlformats.org/officeDocument/2006/relationships/hyperlink" Target="https://sce-trade-ally-community.my.salesforce.com/sfc/p/4x0000023HUZ/a/4x000000YErf/9QB7ofgtXU1KxX7mYfo3uQlIvgBRcUW4EnfN5XTmfjM" TargetMode="External"/><Relationship Id="rId17" Type="http://schemas.openxmlformats.org/officeDocument/2006/relationships/hyperlink" Target="https://sce-trade-ally-community.force.com/tradeally/file-asset/SCE_BRO_RCx_Program_Guidelines?v=1" TargetMode="External"/><Relationship Id="rId25" Type="http://schemas.openxmlformats.org/officeDocument/2006/relationships/hyperlink" Target="https://caenergyguidance.com/Home/Download/143" TargetMode="External"/><Relationship Id="rId2" Type="http://schemas.openxmlformats.org/officeDocument/2006/relationships/hyperlink" Target="https://www.cpuc.ca.gov/-/media/cpuc-website/files/legacyfiles/e/6442465683-eepolicymanualrevised-march-20-2020-b.pdf" TargetMode="External"/><Relationship Id="rId16" Type="http://schemas.openxmlformats.org/officeDocument/2006/relationships/hyperlink" Target="https://sce-trade-ally-community.force.com/tradeally/file-asset/Pump_Overhaul_Guidance_Document?v=1" TargetMode="External"/><Relationship Id="rId20" Type="http://schemas.openxmlformats.org/officeDocument/2006/relationships/hyperlink" Target="https://nam10.safelinks.protection.outlook.com/?url=https%3A%2F%2Fpge.wiki%2FMain_Page&amp;data=05%7C01%7Cs2f6%40pge.com%7Ceb79ebb298504ac47a3608db347d2de8%7C44ae661aece641aabc967c2c85a08941%7C0%7C0%7C638161484490719482%7CUnknown%7CTWFpbGZsb3d8eyJWIjoiMC4wLjAwMDAiLCJQIjoiV2luMzIiLCJBTiI6Ik1haWwiLCJXVCI6Mn0%3D%7C3000%7C%7C%7C&amp;sdata=yGRlR4P%2BhsrrJq34yapZiOdZpk%2BuFo%2FKWUVUujvSaW0%3D&amp;reserved=0" TargetMode="External"/><Relationship Id="rId29" Type="http://schemas.openxmlformats.org/officeDocument/2006/relationships/hyperlink" Target="https://www.raponline.org/wp-content/uploads/2016/05/cpuc-standardpractice-manual-2001-10.pdf" TargetMode="External"/><Relationship Id="rId1" Type="http://schemas.openxmlformats.org/officeDocument/2006/relationships/hyperlink" Target="https://www.cpuc.ca.gov/-/media/cpuc-website/files/legacyfiles/e/6442465683-eepolicymanualrevised-march-20-2020-b.pdf" TargetMode="External"/><Relationship Id="rId6" Type="http://schemas.openxmlformats.org/officeDocument/2006/relationships/hyperlink" Target="https://www.sce.com/sites/default/files/inline-files/32nd%20Ed%20SolutionsDirectory2021Feb_Draft%205%20review.pdf" TargetMode="External"/><Relationship Id="rId11" Type="http://schemas.openxmlformats.org/officeDocument/2006/relationships/hyperlink" Target="https://sce-trade-ally-community.force.com/tradeally/file-asset/PPFD_Calculation_Methodology_Guidance?v=1" TargetMode="External"/><Relationship Id="rId24" Type="http://schemas.openxmlformats.org/officeDocument/2006/relationships/hyperlink" Target="https://caenergyguidance.com/Home/Download/142" TargetMode="External"/><Relationship Id="rId5" Type="http://schemas.openxmlformats.org/officeDocument/2006/relationships/hyperlink" Target="https://leginfo.legislature.ca.gov/faces/billNavClient.xhtml?bill_id=201720180SB1131" TargetMode="External"/><Relationship Id="rId15" Type="http://schemas.openxmlformats.org/officeDocument/2006/relationships/hyperlink" Target="https://leginfo.legislature.ca.gov/faces/billNavClient.xhtml?bill_id=201520160SB350" TargetMode="External"/><Relationship Id="rId23" Type="http://schemas.openxmlformats.org/officeDocument/2006/relationships/hyperlink" Target="https://caenergyguidance.com/Home/Download/141" TargetMode="External"/><Relationship Id="rId28" Type="http://schemas.openxmlformats.org/officeDocument/2006/relationships/hyperlink" Target="https://caenergyguidance.com/Home/Download/148" TargetMode="External"/><Relationship Id="rId10" Type="http://schemas.openxmlformats.org/officeDocument/2006/relationships/hyperlink" Target="https://sce-trade-ally-community.force.com/tradeally/file-asset/CustomListMMDB20132008162021111211xlsx" TargetMode="External"/><Relationship Id="rId19" Type="http://schemas.openxmlformats.org/officeDocument/2006/relationships/hyperlink" Target="https://www.cpuc.ca.gov/about-cpuc/divisions/energy-division/building-decarbonization/fuel-substitution-in-energy-efficiency" TargetMode="External"/><Relationship Id="rId4" Type="http://schemas.openxmlformats.org/officeDocument/2006/relationships/hyperlink" Target="https://docs.cpuc.ca.gov/PublishedDocs/WORD_PDF/FINAL_DECISION/139860.PDF" TargetMode="External"/><Relationship Id="rId9" Type="http://schemas.openxmlformats.org/officeDocument/2006/relationships/hyperlink" Target="https://sce-trade-ally-community.force.com/tradeally/file-asset/SCE_ESD_v210Final632021Updatedxlsm" TargetMode="External"/><Relationship Id="rId14" Type="http://schemas.openxmlformats.org/officeDocument/2006/relationships/hyperlink" Target="https://leginfo.legislature.ca.gov/faces/billNavClient.xhtml?bill_id=201520160AB802" TargetMode="External"/><Relationship Id="rId22" Type="http://schemas.openxmlformats.org/officeDocument/2006/relationships/hyperlink" Target="https://caenergyguidance.com/Home/Download/140" TargetMode="External"/><Relationship Id="rId27" Type="http://schemas.openxmlformats.org/officeDocument/2006/relationships/hyperlink" Target="https://caenergyguidance.com/Home/Download/145" TargetMode="External"/><Relationship Id="rId30"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0DC30-2242-485E-B787-7B606AAF2F9E}">
  <dimension ref="A1:N1048551"/>
  <sheetViews>
    <sheetView zoomScale="85" zoomScaleNormal="85" workbookViewId="0">
      <pane ySplit="2" topLeftCell="A3" activePane="bottomLeft" state="frozen"/>
      <selection pane="bottomLeft" activeCell="M17" sqref="M17"/>
    </sheetView>
  </sheetViews>
  <sheetFormatPr defaultColWidth="8.7109375" defaultRowHeight="14.25" x14ac:dyDescent="0.2"/>
  <cols>
    <col min="1" max="1" width="8.140625" style="3" customWidth="1"/>
    <col min="2" max="2" width="30.140625" style="4" customWidth="1"/>
    <col min="3" max="3" width="30.7109375" style="4" hidden="1" customWidth="1"/>
    <col min="4" max="4" width="44" style="4" customWidth="1"/>
    <col min="5" max="5" width="17" style="8" customWidth="1"/>
    <col min="6" max="6" width="18.140625" style="3" customWidth="1"/>
    <col min="7" max="7" width="13.5703125" style="11" customWidth="1"/>
    <col min="8" max="9" width="15.140625" style="3" customWidth="1"/>
    <col min="10" max="10" width="27.140625" style="4" customWidth="1"/>
    <col min="11" max="11" width="40.42578125" style="4" customWidth="1"/>
    <col min="12" max="12" width="40.85546875" style="4" customWidth="1"/>
    <col min="13" max="13" width="44" style="4" customWidth="1"/>
    <col min="14" max="14" width="48.140625" style="4" customWidth="1"/>
    <col min="15" max="16384" width="8.7109375" style="5"/>
  </cols>
  <sheetData>
    <row r="1" spans="1:14" x14ac:dyDescent="0.2">
      <c r="A1" s="3">
        <f>SUM(A4:A36)</f>
        <v>124</v>
      </c>
    </row>
    <row r="2" spans="1:14" s="1" customFormat="1" ht="30" x14ac:dyDescent="0.25">
      <c r="A2" s="15" t="s">
        <v>414</v>
      </c>
      <c r="B2" s="1" t="s">
        <v>413</v>
      </c>
      <c r="C2" s="1" t="s">
        <v>474</v>
      </c>
      <c r="D2" s="1" t="s">
        <v>1</v>
      </c>
      <c r="E2" s="1" t="s">
        <v>2</v>
      </c>
      <c r="F2" s="15" t="s">
        <v>436</v>
      </c>
      <c r="G2" s="15" t="s">
        <v>3</v>
      </c>
      <c r="H2" s="15" t="s">
        <v>4</v>
      </c>
      <c r="I2" s="15" t="s">
        <v>443</v>
      </c>
      <c r="J2" s="1" t="s">
        <v>5</v>
      </c>
      <c r="K2" s="1" t="s">
        <v>6</v>
      </c>
      <c r="L2" s="1" t="s">
        <v>432</v>
      </c>
      <c r="M2" s="1" t="s">
        <v>431</v>
      </c>
      <c r="N2" s="1" t="s">
        <v>8</v>
      </c>
    </row>
    <row r="3" spans="1:14" s="1" customFormat="1" ht="29.25" x14ac:dyDescent="0.25">
      <c r="A3" s="11">
        <f>COUNTIFS('Resource List'!C:C,B3)</f>
        <v>3</v>
      </c>
      <c r="B3" s="33" t="s">
        <v>126</v>
      </c>
      <c r="C3" s="33" t="str">
        <f>B3</f>
        <v>CA Legislation</v>
      </c>
      <c r="D3" s="33" t="s">
        <v>478</v>
      </c>
      <c r="E3" s="33" t="s">
        <v>315</v>
      </c>
      <c r="F3" s="31" t="s">
        <v>11</v>
      </c>
      <c r="G3" s="48" t="s">
        <v>12</v>
      </c>
      <c r="H3" s="31" t="s">
        <v>11</v>
      </c>
      <c r="I3" s="31" t="s">
        <v>11</v>
      </c>
      <c r="J3" s="33" t="s">
        <v>481</v>
      </c>
      <c r="K3" s="33" t="s">
        <v>479</v>
      </c>
      <c r="L3" s="33" t="s">
        <v>480</v>
      </c>
    </row>
    <row r="4" spans="1:14" ht="42.75" x14ac:dyDescent="0.2">
      <c r="A4" s="11">
        <f>COUNTIFS('Resource List'!C:C,B4)</f>
        <v>33</v>
      </c>
      <c r="B4" s="17" t="s">
        <v>9</v>
      </c>
      <c r="C4" s="33" t="str">
        <f t="shared" ref="C4:C23" si="0">B4</f>
        <v>CPUC Decisions and Resolutions</v>
      </c>
      <c r="D4" s="33" t="s">
        <v>435</v>
      </c>
      <c r="E4" s="17" t="s">
        <v>10</v>
      </c>
      <c r="F4" s="31" t="s">
        <v>11</v>
      </c>
      <c r="G4" s="48" t="s">
        <v>12</v>
      </c>
      <c r="H4" s="31" t="s">
        <v>11</v>
      </c>
      <c r="I4" s="31" t="s">
        <v>11</v>
      </c>
      <c r="J4" s="33" t="s">
        <v>13</v>
      </c>
      <c r="K4" s="33" t="s">
        <v>434</v>
      </c>
      <c r="L4" s="17" t="s">
        <v>14</v>
      </c>
      <c r="M4" s="33" t="s">
        <v>433</v>
      </c>
      <c r="N4" s="49" t="s">
        <v>15</v>
      </c>
    </row>
    <row r="5" spans="1:14" ht="85.5" x14ac:dyDescent="0.2">
      <c r="A5" s="11">
        <f>COUNTIFS('Resource List'!C:C,B5)</f>
        <v>19</v>
      </c>
      <c r="B5" s="33" t="s">
        <v>417</v>
      </c>
      <c r="C5" s="33" t="str">
        <f t="shared" si="0"/>
        <v>CPUC Guidance Document</v>
      </c>
      <c r="D5" s="33" t="s">
        <v>461</v>
      </c>
      <c r="E5" s="17" t="s">
        <v>10</v>
      </c>
      <c r="F5" s="31" t="s">
        <v>11</v>
      </c>
      <c r="G5" s="31" t="s">
        <v>12</v>
      </c>
      <c r="H5" s="31" t="s">
        <v>11</v>
      </c>
      <c r="I5" s="48" t="s">
        <v>21</v>
      </c>
      <c r="J5" s="33" t="s">
        <v>437</v>
      </c>
      <c r="K5" s="33" t="s">
        <v>438</v>
      </c>
      <c r="L5" s="33" t="s">
        <v>439</v>
      </c>
      <c r="M5" s="17"/>
      <c r="N5" s="49" t="s">
        <v>16</v>
      </c>
    </row>
    <row r="6" spans="1:14" ht="57" x14ac:dyDescent="0.2">
      <c r="A6" s="11">
        <f>COUNTIFS('Resource List'!C:C,B6)</f>
        <v>8</v>
      </c>
      <c r="B6" s="33" t="s">
        <v>415</v>
      </c>
      <c r="C6" s="33" t="str">
        <f t="shared" si="0"/>
        <v>CPUC Guidance Memo</v>
      </c>
      <c r="D6" s="33" t="s">
        <v>462</v>
      </c>
      <c r="E6" s="17" t="s">
        <v>10</v>
      </c>
      <c r="F6" s="31" t="s">
        <v>11</v>
      </c>
      <c r="G6" s="31" t="s">
        <v>12</v>
      </c>
      <c r="H6" s="31" t="s">
        <v>11</v>
      </c>
      <c r="I6" s="48" t="s">
        <v>21</v>
      </c>
      <c r="J6" s="33" t="s">
        <v>30</v>
      </c>
      <c r="K6" s="33" t="s">
        <v>440</v>
      </c>
      <c r="L6" s="33" t="s">
        <v>439</v>
      </c>
      <c r="M6" s="17" t="s">
        <v>18</v>
      </c>
      <c r="N6" s="17" t="s">
        <v>19</v>
      </c>
    </row>
    <row r="7" spans="1:14" ht="57" x14ac:dyDescent="0.2">
      <c r="A7" s="11">
        <f>COUNTIFS('Resource List'!C:C,B7)</f>
        <v>1</v>
      </c>
      <c r="B7" s="33" t="s">
        <v>419</v>
      </c>
      <c r="C7" s="33" t="str">
        <f t="shared" si="0"/>
        <v>CPUC Pilot Document</v>
      </c>
      <c r="D7" s="33" t="s">
        <v>463</v>
      </c>
      <c r="E7" s="17" t="s">
        <v>10</v>
      </c>
      <c r="F7" s="31" t="s">
        <v>11</v>
      </c>
      <c r="G7" s="31" t="s">
        <v>12</v>
      </c>
      <c r="H7" s="31" t="s">
        <v>11</v>
      </c>
      <c r="I7" s="48" t="s">
        <v>21</v>
      </c>
      <c r="J7" s="33" t="s">
        <v>441</v>
      </c>
      <c r="K7" s="33" t="s">
        <v>440</v>
      </c>
      <c r="L7" s="33" t="s">
        <v>439</v>
      </c>
      <c r="M7" s="17" t="s">
        <v>20</v>
      </c>
      <c r="N7" s="17" t="s">
        <v>19</v>
      </c>
    </row>
    <row r="8" spans="1:14" ht="28.5" x14ac:dyDescent="0.2">
      <c r="A8" s="11">
        <f>COUNTIFS('Resource List'!C:C,B8)</f>
        <v>0</v>
      </c>
      <c r="B8" s="52" t="s">
        <v>491</v>
      </c>
      <c r="C8" s="33" t="str">
        <f t="shared" si="0"/>
        <v>CPUC White Paper</v>
      </c>
      <c r="D8" s="33" t="s">
        <v>464</v>
      </c>
      <c r="E8" s="17" t="s">
        <v>10</v>
      </c>
      <c r="F8" s="31" t="s">
        <v>17</v>
      </c>
      <c r="G8" s="31" t="s">
        <v>12</v>
      </c>
      <c r="H8" s="31" t="s">
        <v>11</v>
      </c>
      <c r="I8" s="48" t="s">
        <v>21</v>
      </c>
      <c r="J8" s="33" t="s">
        <v>442</v>
      </c>
      <c r="K8" s="17"/>
      <c r="L8" s="17"/>
      <c r="M8" s="17"/>
      <c r="N8" s="17" t="s">
        <v>12</v>
      </c>
    </row>
    <row r="9" spans="1:14" ht="28.5" x14ac:dyDescent="0.2">
      <c r="A9" s="11">
        <f>COUNTIFS('Resource List'!C:C,B9)</f>
        <v>2</v>
      </c>
      <c r="B9" s="33" t="s">
        <v>416</v>
      </c>
      <c r="C9" s="33" t="str">
        <f t="shared" si="0"/>
        <v>CPUC Publication</v>
      </c>
      <c r="D9" s="33" t="s">
        <v>482</v>
      </c>
      <c r="E9" s="17" t="s">
        <v>10</v>
      </c>
      <c r="F9" s="31" t="s">
        <v>17</v>
      </c>
      <c r="G9" s="31" t="s">
        <v>12</v>
      </c>
      <c r="H9" s="31" t="s">
        <v>11</v>
      </c>
      <c r="I9" s="48" t="s">
        <v>11</v>
      </c>
      <c r="J9" s="33" t="s">
        <v>442</v>
      </c>
      <c r="K9" s="17"/>
      <c r="L9" s="17"/>
      <c r="M9" s="17"/>
      <c r="N9" s="17" t="s">
        <v>12</v>
      </c>
    </row>
    <row r="10" spans="1:14" ht="42.75" x14ac:dyDescent="0.2">
      <c r="A10" s="11">
        <f>COUNTIFS('Resource List'!C:C,B10)</f>
        <v>12</v>
      </c>
      <c r="B10" s="33" t="s">
        <v>421</v>
      </c>
      <c r="C10" s="33" t="str">
        <f t="shared" si="0"/>
        <v>Market-Based ISP Study</v>
      </c>
      <c r="D10" s="17" t="s">
        <v>22</v>
      </c>
      <c r="E10" s="17" t="s">
        <v>10</v>
      </c>
      <c r="F10" s="31" t="s">
        <v>11</v>
      </c>
      <c r="G10" s="31" t="s">
        <v>12</v>
      </c>
      <c r="H10" s="31" t="s">
        <v>11</v>
      </c>
      <c r="I10" s="48" t="s">
        <v>21</v>
      </c>
      <c r="J10" s="33" t="s">
        <v>445</v>
      </c>
      <c r="K10" s="17" t="s">
        <v>23</v>
      </c>
      <c r="L10" s="33" t="s">
        <v>446</v>
      </c>
      <c r="M10" s="17" t="s">
        <v>24</v>
      </c>
      <c r="N10" s="49" t="s">
        <v>25</v>
      </c>
    </row>
    <row r="11" spans="1:14" ht="57" x14ac:dyDescent="0.2">
      <c r="A11" s="11">
        <f>COUNTIFS('Resource List'!C:C,B11)</f>
        <v>0</v>
      </c>
      <c r="B11" s="33" t="s">
        <v>430</v>
      </c>
      <c r="C11" s="33" t="s">
        <v>429</v>
      </c>
      <c r="D11" s="33" t="s">
        <v>465</v>
      </c>
      <c r="E11" s="17" t="s">
        <v>26</v>
      </c>
      <c r="F11" s="31" t="s">
        <v>11</v>
      </c>
      <c r="G11" s="31" t="s">
        <v>27</v>
      </c>
      <c r="H11" s="48" t="s">
        <v>21</v>
      </c>
      <c r="I11" s="48" t="s">
        <v>17</v>
      </c>
      <c r="J11" s="33" t="s">
        <v>30</v>
      </c>
      <c r="K11" s="33" t="s">
        <v>449</v>
      </c>
      <c r="L11" s="33" t="s">
        <v>447</v>
      </c>
      <c r="M11" s="17" t="s">
        <v>24</v>
      </c>
      <c r="N11" s="49" t="s">
        <v>25</v>
      </c>
    </row>
    <row r="12" spans="1:14" ht="57" x14ac:dyDescent="0.2">
      <c r="A12" s="11">
        <f>COUNTIFS('Resource List'!C:C,B12)</f>
        <v>1</v>
      </c>
      <c r="B12" s="33" t="s">
        <v>422</v>
      </c>
      <c r="C12" s="33" t="str">
        <f t="shared" si="0"/>
        <v>Early Opinion</v>
      </c>
      <c r="D12" s="33" t="s">
        <v>466</v>
      </c>
      <c r="E12" s="17" t="s">
        <v>10</v>
      </c>
      <c r="F12" s="31" t="s">
        <v>11</v>
      </c>
      <c r="G12" s="31" t="s">
        <v>27</v>
      </c>
      <c r="H12" s="48" t="s">
        <v>21</v>
      </c>
      <c r="I12" s="48" t="s">
        <v>17</v>
      </c>
      <c r="J12" s="33" t="s">
        <v>30</v>
      </c>
      <c r="K12" s="33" t="s">
        <v>449</v>
      </c>
      <c r="L12" s="33" t="s">
        <v>447</v>
      </c>
      <c r="M12" s="17" t="s">
        <v>28</v>
      </c>
      <c r="N12" s="17" t="s">
        <v>19</v>
      </c>
    </row>
    <row r="13" spans="1:14" ht="57" x14ac:dyDescent="0.2">
      <c r="A13" s="11">
        <f>COUNTIFS('Resource List'!C:C,B13)</f>
        <v>14</v>
      </c>
      <c r="B13" s="33" t="s">
        <v>476</v>
      </c>
      <c r="C13" s="33" t="str">
        <f t="shared" si="0"/>
        <v>CPR Dispositions</v>
      </c>
      <c r="D13" s="17" t="s">
        <v>29</v>
      </c>
      <c r="E13" s="17" t="s">
        <v>10</v>
      </c>
      <c r="F13" s="31" t="s">
        <v>11</v>
      </c>
      <c r="G13" s="31" t="s">
        <v>27</v>
      </c>
      <c r="H13" s="31" t="s">
        <v>17</v>
      </c>
      <c r="I13" s="48" t="s">
        <v>17</v>
      </c>
      <c r="J13" s="17" t="s">
        <v>30</v>
      </c>
      <c r="K13" s="33" t="s">
        <v>449</v>
      </c>
      <c r="L13" s="33" t="s">
        <v>447</v>
      </c>
      <c r="M13" s="17" t="s">
        <v>28</v>
      </c>
      <c r="N13" s="17" t="s">
        <v>19</v>
      </c>
    </row>
    <row r="14" spans="1:14" ht="99.75" x14ac:dyDescent="0.2">
      <c r="A14" s="11">
        <f>COUNTIFS('Resource List'!C:C,B14)</f>
        <v>1</v>
      </c>
      <c r="B14" s="17" t="s">
        <v>31</v>
      </c>
      <c r="C14" s="33" t="str">
        <f t="shared" si="0"/>
        <v>CPR Dispositions (redacted)</v>
      </c>
      <c r="D14" s="33" t="s">
        <v>467</v>
      </c>
      <c r="E14" s="17" t="s">
        <v>32</v>
      </c>
      <c r="F14" s="31" t="s">
        <v>11</v>
      </c>
      <c r="G14" s="31" t="s">
        <v>12</v>
      </c>
      <c r="H14" s="48" t="s">
        <v>11</v>
      </c>
      <c r="I14" s="48" t="s">
        <v>21</v>
      </c>
      <c r="J14" s="17" t="s">
        <v>33</v>
      </c>
      <c r="K14" s="33" t="s">
        <v>448</v>
      </c>
      <c r="L14" s="33" t="s">
        <v>446</v>
      </c>
      <c r="M14" s="33" t="s">
        <v>34</v>
      </c>
      <c r="N14" s="49" t="s">
        <v>25</v>
      </c>
    </row>
    <row r="15" spans="1:14" ht="57" x14ac:dyDescent="0.2">
      <c r="A15" s="11">
        <f>COUNTIFS('Resource List'!C:C,B15)</f>
        <v>0</v>
      </c>
      <c r="B15" s="17" t="s">
        <v>35</v>
      </c>
      <c r="C15" s="33" t="s">
        <v>485</v>
      </c>
      <c r="D15" s="33" t="s">
        <v>468</v>
      </c>
      <c r="E15" s="17" t="s">
        <v>10</v>
      </c>
      <c r="F15" s="31" t="s">
        <v>11</v>
      </c>
      <c r="G15" s="31" t="s">
        <v>27</v>
      </c>
      <c r="H15" s="31" t="s">
        <v>17</v>
      </c>
      <c r="I15" s="48" t="s">
        <v>17</v>
      </c>
      <c r="J15" s="17" t="s">
        <v>30</v>
      </c>
      <c r="K15" s="33" t="s">
        <v>449</v>
      </c>
      <c r="L15" s="33" t="s">
        <v>452</v>
      </c>
      <c r="M15" s="17"/>
      <c r="N15" s="17" t="s">
        <v>19</v>
      </c>
    </row>
    <row r="16" spans="1:14" ht="57" x14ac:dyDescent="0.2">
      <c r="A16" s="11">
        <f>COUNTIFS('Resource List'!C:C,B16)</f>
        <v>2</v>
      </c>
      <c r="B16" s="17" t="s">
        <v>36</v>
      </c>
      <c r="C16" s="33" t="str">
        <f t="shared" si="0"/>
        <v>CPUC Ad Hoc Communication</v>
      </c>
      <c r="D16" s="33" t="s">
        <v>469</v>
      </c>
      <c r="E16" s="17" t="s">
        <v>10</v>
      </c>
      <c r="F16" s="31" t="s">
        <v>37</v>
      </c>
      <c r="G16" s="31" t="s">
        <v>27</v>
      </c>
      <c r="H16" s="31" t="s">
        <v>17</v>
      </c>
      <c r="I16" s="48" t="s">
        <v>17</v>
      </c>
      <c r="J16" s="33" t="s">
        <v>451</v>
      </c>
      <c r="K16" s="33" t="s">
        <v>450</v>
      </c>
      <c r="L16" s="33" t="s">
        <v>452</v>
      </c>
      <c r="M16" s="17"/>
      <c r="N16" s="49"/>
    </row>
    <row r="17" spans="1:14" ht="42.75" x14ac:dyDescent="0.2">
      <c r="A17" s="11">
        <f>COUNTIFS('Resource List'!C:C,B17)</f>
        <v>1</v>
      </c>
      <c r="B17" s="33" t="s">
        <v>239</v>
      </c>
      <c r="C17" s="33" t="str">
        <f t="shared" si="0"/>
        <v>Evaluation Report</v>
      </c>
      <c r="D17" s="33" t="s">
        <v>470</v>
      </c>
      <c r="E17" s="17" t="s">
        <v>10</v>
      </c>
      <c r="F17" s="31" t="s">
        <v>17</v>
      </c>
      <c r="G17" s="31" t="s">
        <v>27</v>
      </c>
      <c r="H17" s="31" t="s">
        <v>21</v>
      </c>
      <c r="I17" s="48" t="s">
        <v>21</v>
      </c>
      <c r="J17" s="17" t="s">
        <v>39</v>
      </c>
      <c r="K17" s="33" t="s">
        <v>449</v>
      </c>
      <c r="L17" s="33" t="s">
        <v>452</v>
      </c>
      <c r="M17" s="17"/>
      <c r="N17" s="51" t="s">
        <v>40</v>
      </c>
    </row>
    <row r="18" spans="1:14" ht="57" x14ac:dyDescent="0.2">
      <c r="A18" s="11">
        <f>COUNTIFS('Resource List'!C:C,B18)</f>
        <v>0</v>
      </c>
      <c r="B18" s="17" t="s">
        <v>41</v>
      </c>
      <c r="C18" s="33" t="str">
        <f t="shared" si="0"/>
        <v>Deemed Documentation</v>
      </c>
      <c r="D18" s="17" t="s">
        <v>42</v>
      </c>
      <c r="E18" s="17" t="s">
        <v>10</v>
      </c>
      <c r="F18" s="31" t="s">
        <v>37</v>
      </c>
      <c r="G18" s="31" t="s">
        <v>12</v>
      </c>
      <c r="H18" s="31" t="s">
        <v>11</v>
      </c>
      <c r="I18" s="48" t="s">
        <v>11</v>
      </c>
      <c r="J18" s="17" t="s">
        <v>43</v>
      </c>
      <c r="K18" s="17" t="s">
        <v>44</v>
      </c>
      <c r="L18" s="17"/>
      <c r="M18" s="17" t="s">
        <v>45</v>
      </c>
      <c r="N18" s="51" t="s">
        <v>46</v>
      </c>
    </row>
    <row r="19" spans="1:14" ht="28.5" x14ac:dyDescent="0.2">
      <c r="A19" s="11">
        <f>COUNTIFS('Resource List'!C:C,B19)</f>
        <v>0</v>
      </c>
      <c r="B19" s="33" t="s">
        <v>483</v>
      </c>
      <c r="C19" s="33" t="str">
        <f t="shared" si="0"/>
        <v>Custom Tool Archive (CTA)</v>
      </c>
      <c r="D19" s="33" t="s">
        <v>471</v>
      </c>
      <c r="E19" s="17" t="s">
        <v>10</v>
      </c>
      <c r="F19" s="31" t="s">
        <v>17</v>
      </c>
      <c r="G19" s="31" t="s">
        <v>12</v>
      </c>
      <c r="H19" s="31" t="s">
        <v>17</v>
      </c>
      <c r="I19" s="48" t="s">
        <v>17</v>
      </c>
      <c r="J19" s="17" t="s">
        <v>30</v>
      </c>
      <c r="K19" s="33" t="s">
        <v>453</v>
      </c>
      <c r="L19" s="17"/>
      <c r="M19" s="52" t="s">
        <v>501</v>
      </c>
      <c r="N19" s="17" t="s">
        <v>38</v>
      </c>
    </row>
    <row r="20" spans="1:14" ht="57" x14ac:dyDescent="0.2">
      <c r="A20" s="11">
        <f>COUNTIFS('Resource List'!C:C,B20)</f>
        <v>2</v>
      </c>
      <c r="B20" s="33" t="s">
        <v>484</v>
      </c>
      <c r="C20" s="33" t="s">
        <v>484</v>
      </c>
      <c r="D20" s="33" t="s">
        <v>444</v>
      </c>
      <c r="E20" s="17" t="s">
        <v>10</v>
      </c>
      <c r="F20" s="31" t="s">
        <v>17</v>
      </c>
      <c r="G20" s="31" t="s">
        <v>12</v>
      </c>
      <c r="H20" s="31" t="s">
        <v>21</v>
      </c>
      <c r="I20" s="31" t="s">
        <v>21</v>
      </c>
      <c r="J20" s="33" t="s">
        <v>456</v>
      </c>
      <c r="K20" s="33" t="s">
        <v>455</v>
      </c>
      <c r="L20" s="33" t="s">
        <v>454</v>
      </c>
      <c r="M20" s="17"/>
      <c r="N20" s="52" t="s">
        <v>500</v>
      </c>
    </row>
    <row r="21" spans="1:14" ht="42.75" x14ac:dyDescent="0.2">
      <c r="A21" s="11">
        <f>COUNTIFS('Resource List'!C:C,B21)</f>
        <v>0</v>
      </c>
      <c r="B21" s="33" t="s">
        <v>472</v>
      </c>
      <c r="C21" s="52" t="s">
        <v>490</v>
      </c>
      <c r="D21" s="33" t="s">
        <v>473</v>
      </c>
      <c r="E21" s="17" t="s">
        <v>10</v>
      </c>
      <c r="F21" s="31" t="s">
        <v>17</v>
      </c>
      <c r="G21" s="31" t="s">
        <v>12</v>
      </c>
      <c r="H21" s="31" t="s">
        <v>11</v>
      </c>
      <c r="I21" s="31" t="s">
        <v>11</v>
      </c>
      <c r="J21" s="17" t="s">
        <v>43</v>
      </c>
      <c r="K21" s="17" t="s">
        <v>4</v>
      </c>
      <c r="L21" s="33" t="s">
        <v>457</v>
      </c>
      <c r="M21" s="17"/>
      <c r="N21" s="17"/>
    </row>
    <row r="22" spans="1:14" ht="42.75" x14ac:dyDescent="0.2">
      <c r="A22" s="11">
        <f>COUNTIFS('Resource List'!C:C,B22)</f>
        <v>3</v>
      </c>
      <c r="B22" s="33" t="s">
        <v>486</v>
      </c>
      <c r="C22" s="33" t="str">
        <f>B22</f>
        <v>PA Memos</v>
      </c>
      <c r="D22" s="33" t="s">
        <v>487</v>
      </c>
      <c r="E22" s="33" t="s">
        <v>32</v>
      </c>
      <c r="F22" s="31" t="s">
        <v>17</v>
      </c>
      <c r="G22" s="31" t="s">
        <v>12</v>
      </c>
      <c r="H22" s="31" t="s">
        <v>21</v>
      </c>
      <c r="I22" s="31" t="s">
        <v>21</v>
      </c>
      <c r="J22" s="33" t="s">
        <v>30</v>
      </c>
      <c r="K22" s="33" t="s">
        <v>488</v>
      </c>
      <c r="L22" s="33" t="s">
        <v>489</v>
      </c>
      <c r="M22" s="17"/>
      <c r="N22" s="17"/>
    </row>
    <row r="23" spans="1:14" ht="42.75" x14ac:dyDescent="0.2">
      <c r="A23" s="11">
        <f>COUNTIFS('Resource List'!C:C,B23)</f>
        <v>25</v>
      </c>
      <c r="B23" s="17" t="s">
        <v>47</v>
      </c>
      <c r="C23" s="33" t="str">
        <f t="shared" si="0"/>
        <v>PA-Specific Resources</v>
      </c>
      <c r="D23" s="17" t="s">
        <v>48</v>
      </c>
      <c r="E23" s="17" t="s">
        <v>32</v>
      </c>
      <c r="F23" s="31" t="s">
        <v>11</v>
      </c>
      <c r="G23" s="31" t="s">
        <v>12</v>
      </c>
      <c r="H23" s="31" t="s">
        <v>21</v>
      </c>
      <c r="I23" s="31" t="s">
        <v>21</v>
      </c>
      <c r="J23" s="33" t="s">
        <v>460</v>
      </c>
      <c r="K23" s="33" t="s">
        <v>459</v>
      </c>
      <c r="L23" s="33" t="s">
        <v>458</v>
      </c>
      <c r="M23" s="17"/>
      <c r="N23" s="17"/>
    </row>
    <row r="1048551" spans="6:6" ht="15" x14ac:dyDescent="0.2">
      <c r="F1048551" s="16"/>
    </row>
  </sheetData>
  <autoFilter ref="A2:N23" xr:uid="{4DA0DC30-2242-485E-B787-7B606AAF2F9E}"/>
  <conditionalFormatting sqref="E3:M3 E4:G4 G5:G8 F9:M9 G10:G17 H1:M2 E2:F2 F4:F8 H4:M8 H10:M1048576">
    <cfRule type="cellIs" dxfId="67" priority="19" operator="equal">
      <formula>"Yes"</formula>
    </cfRule>
  </conditionalFormatting>
  <conditionalFormatting sqref="F1:F1048576">
    <cfRule type="cellIs" dxfId="66" priority="13" operator="equal">
      <formula>"Maybe"</formula>
    </cfRule>
  </conditionalFormatting>
  <conditionalFormatting sqref="F10:F1048564">
    <cfRule type="cellIs" dxfId="65" priority="14" operator="equal">
      <formula>"No"</formula>
    </cfRule>
    <cfRule type="cellIs" dxfId="64" priority="15" operator="equal">
      <formula>"Yes"</formula>
    </cfRule>
  </conditionalFormatting>
  <conditionalFormatting sqref="G14">
    <cfRule type="cellIs" dxfId="62" priority="6" operator="equal">
      <formula>"Maybe"</formula>
    </cfRule>
  </conditionalFormatting>
  <conditionalFormatting sqref="G16:G17">
    <cfRule type="cellIs" dxfId="61" priority="5" operator="equal">
      <formula>"Maybe"</formula>
    </cfRule>
  </conditionalFormatting>
  <conditionalFormatting sqref="H1:I1048576">
    <cfRule type="cellIs" dxfId="60" priority="1" operator="equal">
      <formula>"Partial"</formula>
    </cfRule>
  </conditionalFormatting>
  <conditionalFormatting sqref="H1:M2 E2:F2 E3:M3 E4:G4 F4:F8 H4:M8 G5:G8 F9:M9 G10:G17 H10:M1048576">
    <cfRule type="cellIs" dxfId="59" priority="18" operator="equal">
      <formula>"No"</formula>
    </cfRule>
  </conditionalFormatting>
  <hyperlinks>
    <hyperlink ref="N5" r:id="rId1" xr:uid="{FCAAF5E7-606D-4424-B738-7CCD0A309698}"/>
    <hyperlink ref="N14" r:id="rId2" xr:uid="{D9733BCF-B749-4089-9036-F4F3867342BA}"/>
    <hyperlink ref="N10" r:id="rId3" xr:uid="{5C648004-C170-49E8-91E8-154AD46F6D59}"/>
    <hyperlink ref="N4" r:id="rId4" xr:uid="{224BE22F-A905-43C2-9CB5-2C0CB2815C82}"/>
    <hyperlink ref="N11" r:id="rId5" xr:uid="{A35A1F2B-01D2-4AE0-93BA-7D7DA8614B63}"/>
    <hyperlink ref="N17" r:id="rId6" display="https://www.calmac.org/search.asp" xr:uid="{5B24C59B-F3D3-490D-9754-D082775C7582}"/>
    <hyperlink ref="N18" r:id="rId7" display="https://cedars.sound-data.com/deer-resources/deer-versions/" xr:uid="{BA9939DD-43F0-489A-A8E6-0CA0BAD512FC}"/>
  </hyperlinks>
  <pageMargins left="0.7" right="0.7" top="0.75" bottom="0.75" header="0.3" footer="0.3"/>
  <pageSetup orientation="portrait" r:id="rId8"/>
  <extLst>
    <ext xmlns:x14="http://schemas.microsoft.com/office/spreadsheetml/2009/9/main" uri="{78C0D931-6437-407d-A8EE-F0AAD7539E65}">
      <x14:conditionalFormattings>
        <x14:conditionalFormatting xmlns:xm="http://schemas.microsoft.com/office/excel/2006/main">
          <x14:cfRule type="containsText" priority="4" operator="containsText" id="{A4BF114D-56DF-403C-8FFB-52EA810B0AD2}">
            <xm:f>NOT(ISERROR(SEARCH("PII",G3)))</xm:f>
            <xm:f>"PII"</xm:f>
            <x14:dxf>
              <font>
                <color rgb="FF9C0006"/>
              </font>
              <fill>
                <patternFill>
                  <bgColor rgb="FFFFC7CE"/>
                </patternFill>
              </fill>
            </x14:dxf>
          </x14:cfRule>
          <xm:sqref>G3:G1048576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5B3F8-4AF0-445C-B3C8-F6EDFB627795}">
  <dimension ref="A2:H22"/>
  <sheetViews>
    <sheetView zoomScaleNormal="100" workbookViewId="0">
      <pane ySplit="2" topLeftCell="A3" activePane="bottomLeft" state="frozen"/>
      <selection pane="bottomLeft" activeCell="D39" sqref="D39"/>
    </sheetView>
  </sheetViews>
  <sheetFormatPr defaultColWidth="8.7109375" defaultRowHeight="14.25" x14ac:dyDescent="0.2"/>
  <cols>
    <col min="1" max="1" width="11" style="18" bestFit="1" customWidth="1"/>
    <col min="2" max="2" width="51.5703125" style="18" customWidth="1"/>
    <col min="3" max="3" width="45" style="29" customWidth="1"/>
    <col min="4" max="4" width="82.28515625" style="18" customWidth="1"/>
    <col min="5" max="5" width="9.5703125" style="18" customWidth="1"/>
    <col min="6" max="6" width="26.5703125" style="17" customWidth="1"/>
    <col min="7" max="7" width="31.5703125" style="18" customWidth="1"/>
    <col min="8" max="8" width="24" style="18" customWidth="1"/>
    <col min="9" max="16384" width="8.7109375" style="18"/>
  </cols>
  <sheetData>
    <row r="2" spans="1:8" s="10" customFormat="1" ht="15" x14ac:dyDescent="0.25">
      <c r="A2" s="10" t="s">
        <v>2</v>
      </c>
      <c r="B2" s="10" t="s">
        <v>49</v>
      </c>
      <c r="C2" s="27" t="s">
        <v>50</v>
      </c>
      <c r="D2" s="10" t="s">
        <v>51</v>
      </c>
      <c r="E2" s="10" t="s">
        <v>4</v>
      </c>
      <c r="F2" s="1" t="s">
        <v>6</v>
      </c>
      <c r="G2" s="10" t="s">
        <v>7</v>
      </c>
      <c r="H2" s="10" t="s">
        <v>52</v>
      </c>
    </row>
    <row r="3" spans="1:8" s="10" customFormat="1" ht="15" x14ac:dyDescent="0.25">
      <c r="A3" s="18" t="s">
        <v>10</v>
      </c>
      <c r="B3" s="18" t="s">
        <v>53</v>
      </c>
      <c r="C3" s="23" t="s">
        <v>54</v>
      </c>
      <c r="E3" s="18" t="s">
        <v>55</v>
      </c>
      <c r="F3" s="17" t="s">
        <v>4</v>
      </c>
      <c r="G3" s="18"/>
    </row>
    <row r="4" spans="1:8" x14ac:dyDescent="0.2">
      <c r="A4" s="18" t="s">
        <v>10</v>
      </c>
      <c r="B4" s="17" t="s">
        <v>56</v>
      </c>
      <c r="C4" s="23" t="s">
        <v>57</v>
      </c>
      <c r="D4" s="17" t="s">
        <v>58</v>
      </c>
      <c r="E4" s="18" t="s">
        <v>55</v>
      </c>
      <c r="F4" s="17" t="s">
        <v>4</v>
      </c>
      <c r="H4" s="18" t="s">
        <v>55</v>
      </c>
    </row>
    <row r="5" spans="1:8" x14ac:dyDescent="0.2">
      <c r="A5" s="18" t="s">
        <v>10</v>
      </c>
      <c r="B5" s="17" t="s">
        <v>59</v>
      </c>
      <c r="C5" s="23" t="s">
        <v>60</v>
      </c>
      <c r="D5" s="17" t="s">
        <v>61</v>
      </c>
      <c r="E5" s="18" t="s">
        <v>55</v>
      </c>
      <c r="F5" s="17" t="s">
        <v>4</v>
      </c>
      <c r="H5" s="18" t="s">
        <v>55</v>
      </c>
    </row>
    <row r="6" spans="1:8" ht="42.75" x14ac:dyDescent="0.2">
      <c r="A6" s="18" t="s">
        <v>10</v>
      </c>
      <c r="B6" s="17" t="s">
        <v>62</v>
      </c>
      <c r="C6" s="23" t="s">
        <v>63</v>
      </c>
      <c r="D6" s="17" t="s">
        <v>64</v>
      </c>
      <c r="E6" s="18" t="s">
        <v>55</v>
      </c>
      <c r="F6" s="17" t="s">
        <v>4</v>
      </c>
      <c r="H6" s="18" t="s">
        <v>55</v>
      </c>
    </row>
    <row r="7" spans="1:8" ht="28.5" x14ac:dyDescent="0.2">
      <c r="A7" s="18" t="s">
        <v>10</v>
      </c>
      <c r="B7" s="17" t="s">
        <v>65</v>
      </c>
      <c r="C7" s="23" t="s">
        <v>66</v>
      </c>
      <c r="D7" s="17" t="s">
        <v>67</v>
      </c>
      <c r="E7" s="18" t="s">
        <v>55</v>
      </c>
      <c r="F7" s="17" t="s">
        <v>4</v>
      </c>
      <c r="H7" s="18" t="s">
        <v>55</v>
      </c>
    </row>
    <row r="8" spans="1:8" ht="28.5" x14ac:dyDescent="0.2">
      <c r="A8" s="18" t="s">
        <v>10</v>
      </c>
      <c r="B8" s="17" t="s">
        <v>68</v>
      </c>
      <c r="C8" s="23" t="s">
        <v>69</v>
      </c>
      <c r="D8" s="7"/>
      <c r="E8" s="18" t="s">
        <v>55</v>
      </c>
      <c r="F8" s="17" t="s">
        <v>4</v>
      </c>
      <c r="H8" s="18" t="s">
        <v>55</v>
      </c>
    </row>
    <row r="9" spans="1:8" ht="28.5" x14ac:dyDescent="0.2">
      <c r="A9" s="18" t="s">
        <v>10</v>
      </c>
      <c r="B9" s="17" t="s">
        <v>30</v>
      </c>
      <c r="C9" s="22" t="s">
        <v>70</v>
      </c>
      <c r="D9" s="17" t="s">
        <v>71</v>
      </c>
      <c r="E9" s="18" t="s">
        <v>17</v>
      </c>
      <c r="F9" s="17" t="s">
        <v>72</v>
      </c>
      <c r="H9" s="18" t="s">
        <v>73</v>
      </c>
    </row>
    <row r="10" spans="1:8" ht="114" x14ac:dyDescent="0.2">
      <c r="A10" s="18" t="s">
        <v>74</v>
      </c>
      <c r="B10" s="17" t="s">
        <v>33</v>
      </c>
      <c r="C10" s="23" t="s">
        <v>75</v>
      </c>
      <c r="D10" s="19" t="s">
        <v>76</v>
      </c>
      <c r="E10" s="18" t="s">
        <v>55</v>
      </c>
      <c r="F10" s="17" t="s">
        <v>4</v>
      </c>
      <c r="H10" s="18" t="s">
        <v>55</v>
      </c>
    </row>
    <row r="11" spans="1:8" ht="28.5" x14ac:dyDescent="0.2">
      <c r="A11" s="18" t="s">
        <v>77</v>
      </c>
      <c r="B11" s="17" t="s">
        <v>78</v>
      </c>
      <c r="C11" s="23" t="s">
        <v>79</v>
      </c>
      <c r="D11" s="19" t="s">
        <v>80</v>
      </c>
      <c r="E11" s="18" t="s">
        <v>17</v>
      </c>
      <c r="F11" s="17" t="s">
        <v>72</v>
      </c>
      <c r="G11" s="17"/>
      <c r="H11" s="18" t="s">
        <v>55</v>
      </c>
    </row>
    <row r="12" spans="1:8" x14ac:dyDescent="0.2">
      <c r="A12" s="18" t="s">
        <v>77</v>
      </c>
      <c r="B12" s="17" t="s">
        <v>81</v>
      </c>
      <c r="C12" s="23" t="s">
        <v>82</v>
      </c>
      <c r="D12" s="19" t="s">
        <v>83</v>
      </c>
      <c r="E12" s="18" t="s">
        <v>55</v>
      </c>
      <c r="H12" s="18" t="s">
        <v>55</v>
      </c>
    </row>
    <row r="13" spans="1:8" ht="28.5" x14ac:dyDescent="0.2">
      <c r="A13" s="18" t="s">
        <v>77</v>
      </c>
      <c r="B13" s="17" t="s">
        <v>84</v>
      </c>
      <c r="C13" s="23"/>
      <c r="D13" s="19" t="s">
        <v>83</v>
      </c>
      <c r="E13" s="18" t="s">
        <v>17</v>
      </c>
      <c r="F13" s="17" t="s">
        <v>85</v>
      </c>
      <c r="H13" s="18" t="s">
        <v>86</v>
      </c>
    </row>
    <row r="14" spans="1:8" ht="28.5" x14ac:dyDescent="0.2">
      <c r="A14" s="18" t="s">
        <v>87</v>
      </c>
      <c r="B14" s="17" t="s">
        <v>88</v>
      </c>
      <c r="C14" s="28" t="s">
        <v>89</v>
      </c>
      <c r="D14" s="19" t="s">
        <v>83</v>
      </c>
      <c r="E14" s="18" t="s">
        <v>17</v>
      </c>
      <c r="F14" s="19" t="s">
        <v>90</v>
      </c>
      <c r="G14" s="19"/>
      <c r="H14" s="18" t="s">
        <v>86</v>
      </c>
    </row>
    <row r="15" spans="1:8" x14ac:dyDescent="0.2">
      <c r="A15" s="18" t="s">
        <v>74</v>
      </c>
      <c r="B15" s="18" t="s">
        <v>91</v>
      </c>
      <c r="E15" s="18" t="s">
        <v>92</v>
      </c>
      <c r="H15" s="18" t="s">
        <v>92</v>
      </c>
    </row>
    <row r="16" spans="1:8" x14ac:dyDescent="0.2">
      <c r="A16" s="18" t="s">
        <v>93</v>
      </c>
      <c r="B16" s="18" t="s">
        <v>91</v>
      </c>
      <c r="E16" s="18" t="s">
        <v>92</v>
      </c>
      <c r="H16" s="18" t="s">
        <v>92</v>
      </c>
    </row>
    <row r="17" spans="1:7" x14ac:dyDescent="0.2">
      <c r="A17" s="18" t="s">
        <v>94</v>
      </c>
      <c r="B17" s="18" t="s">
        <v>91</v>
      </c>
      <c r="E17" s="18" t="s">
        <v>92</v>
      </c>
    </row>
    <row r="19" spans="1:7" s="24" customFormat="1" x14ac:dyDescent="0.2">
      <c r="A19" s="26" t="s">
        <v>95</v>
      </c>
      <c r="C19" s="30"/>
      <c r="F19" s="25"/>
    </row>
    <row r="20" spans="1:7" ht="42.75" x14ac:dyDescent="0.2">
      <c r="A20" s="18" t="s">
        <v>10</v>
      </c>
      <c r="B20" s="18" t="s">
        <v>96</v>
      </c>
      <c r="C20" s="22" t="s">
        <v>97</v>
      </c>
      <c r="D20" s="17" t="s">
        <v>98</v>
      </c>
      <c r="E20" s="18" t="s">
        <v>55</v>
      </c>
      <c r="F20" s="17" t="s">
        <v>4</v>
      </c>
      <c r="G20" s="18" t="s">
        <v>99</v>
      </c>
    </row>
    <row r="21" spans="1:7" x14ac:dyDescent="0.2">
      <c r="A21" s="18" t="s">
        <v>10</v>
      </c>
      <c r="B21" s="18" t="s">
        <v>100</v>
      </c>
      <c r="C21" s="22" t="s">
        <v>101</v>
      </c>
      <c r="D21" s="18" t="s">
        <v>102</v>
      </c>
      <c r="E21" s="18" t="s">
        <v>55</v>
      </c>
      <c r="F21" s="17" t="s">
        <v>4</v>
      </c>
    </row>
    <row r="22" spans="1:7" x14ac:dyDescent="0.2">
      <c r="A22" s="18" t="s">
        <v>103</v>
      </c>
      <c r="B22" s="18" t="s">
        <v>104</v>
      </c>
      <c r="C22" s="23" t="s">
        <v>105</v>
      </c>
      <c r="E22" s="18" t="s">
        <v>55</v>
      </c>
      <c r="F22" s="17" t="s">
        <v>4</v>
      </c>
    </row>
  </sheetData>
  <conditionalFormatting sqref="E1 E3:E4 E9:E10 E20:E1048576">
    <cfRule type="cellIs" dxfId="58" priority="24" operator="equal">
      <formula>"Public"</formula>
    </cfRule>
  </conditionalFormatting>
  <conditionalFormatting sqref="E1 E3:E4 E9:E11 E14:G14 E20:E1048576">
    <cfRule type="cellIs" dxfId="57" priority="19" operator="equal">
      <formula>"No"</formula>
    </cfRule>
  </conditionalFormatting>
  <conditionalFormatting sqref="E12">
    <cfRule type="cellIs" dxfId="56" priority="5" operator="equal">
      <formula>"In progress"</formula>
    </cfRule>
    <cfRule type="cellIs" dxfId="55" priority="6" operator="equal">
      <formula>"Y"</formula>
    </cfRule>
  </conditionalFormatting>
  <conditionalFormatting sqref="E13:E14">
    <cfRule type="cellIs" dxfId="54" priority="3" operator="equal">
      <formula>"No"</formula>
    </cfRule>
    <cfRule type="cellIs" dxfId="53" priority="4" operator="equal">
      <formula>"Public"</formula>
    </cfRule>
  </conditionalFormatting>
  <conditionalFormatting sqref="E15:E22">
    <cfRule type="cellIs" dxfId="52" priority="1" operator="equal">
      <formula>"In progress"</formula>
    </cfRule>
    <cfRule type="cellIs" dxfId="51" priority="2" operator="equal">
      <formula>"Y"</formula>
    </cfRule>
  </conditionalFormatting>
  <conditionalFormatting sqref="F14:G14">
    <cfRule type="cellIs" dxfId="50" priority="23" operator="equal">
      <formula>"Yes"</formula>
    </cfRule>
  </conditionalFormatting>
  <conditionalFormatting sqref="H1:H1048576 E3:E8 E10">
    <cfRule type="cellIs" dxfId="49" priority="9" operator="equal">
      <formula>"In progress"</formula>
    </cfRule>
    <cfRule type="cellIs" dxfId="48" priority="10" operator="equal">
      <formula>"Y"</formula>
    </cfRule>
  </conditionalFormatting>
  <hyperlinks>
    <hyperlink ref="C6" r:id="rId1" display="https://www.cpuc.ca.gov/industries-and-topics/electrical-energy/demand-side-management/energy-efficiency/custom-projects-review-guidance-documents" xr:uid="{78D658AA-1546-489B-BA24-2CE9F0AC75DF}"/>
    <hyperlink ref="C7" r:id="rId2" display="https://www.cpuc.ca.gov/industries-and-topics/electrical-energy/demand-side-management/energy-efficiency/custom-projects-review-stakeholder-engagement-page" xr:uid="{F1DC486B-0404-4B63-B0CC-7137C77620F4}"/>
    <hyperlink ref="C5" r:id="rId3" display="https://www.cpuc.ca.gov/industries-and-topics/electrical-energy/demand-side-management/energy-efficiency/custom-projects-review" xr:uid="{3107ECD2-1972-47CC-8753-33507CFCA6FE}"/>
    <hyperlink ref="C10" r:id="rId4" display="https://caenergyguidance.com/" xr:uid="{922021E5-FC61-4E7E-A8F6-422F7B5D3424}"/>
    <hyperlink ref="C12" r:id="rId5" display="https://sce-trade-ally-community.my.site.com/tradeally/s/trade-professional-resources" xr:uid="{B97A70C8-ACB8-4A0C-97DB-8C2CD70C4946}"/>
    <hyperlink ref="C8" r:id="rId6" display="https://cedars.sound-data.com/deer-resources/" xr:uid="{BBFDC32F-6EC2-485F-996B-5FB1213F9B5D}"/>
    <hyperlink ref="C11" r:id="rId7" display="https://edisonintl.sharepoint.com/teams/EARPS/SitePages/Home.aspx" xr:uid="{2DE953EB-5862-4774-9892-02CD3963EBD7}"/>
    <hyperlink ref="C14" r:id="rId8" display="https://nam10.safelinks.protection.outlook.com/?url=https%3A%2F%2Fpge.wiki%2FMain_Page&amp;data=05%7C01%7Cs2f6%40pge.com%7Ceb79ebb298504ac47a3608db347d2de8%7C44ae661aece641aabc967c2c85a08941%7C0%7C0%7C638161484490719482%7CUnknown%7CTWFpbGZsb3d8eyJWIjoiMC4wLjAwMDAiLCJQIjoiV2luMzIiLCJBTiI6Ik1haWwiLCJXVCI6Mn0%3D%7C3000%7C%7C%7C&amp;sdata=yGRlR4P%2BhsrrJq34yapZiOdZpk%2BuFo%2FKWUVUujvSaW0%3D&amp;reserved=0" xr:uid="{582D9E42-ABE0-4906-96F5-B622E0DE5797}"/>
    <hyperlink ref="C22" r:id="rId9" display="https://www.caeecc.org/cpuc-documents" xr:uid="{6B27C74D-3D06-451B-8143-665FF97E4AD1}"/>
    <hyperlink ref="C4" r:id="rId10" display="https://www.cpuc.ca.gov/industries-and-topics/electrical-energy/demand-side-management/energy-efficiency/energy-efficiency-baselines" xr:uid="{EDF3E5E2-49D2-479D-8351-F62546163B9D}"/>
    <hyperlink ref="C3" r:id="rId11" xr:uid="{96C84669-71E5-449A-AE8C-2C46E10C6AFF}"/>
    <hyperlink ref="C20" r:id="rId12" location="!/" xr:uid="{7BA687EB-0505-49FF-8699-0C4D9A6F5900}"/>
    <hyperlink ref="C21" r:id="rId13" xr:uid="{2C31B45D-156B-44D2-BF43-387ADBB11360}"/>
    <hyperlink ref="C9" r:id="rId14" xr:uid="{F4621B45-8F4F-4C8A-8973-38DBFE1B4B6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ED395-AFED-43B6-81A4-9CBDF71C9A1D}">
  <dimension ref="A1:M134"/>
  <sheetViews>
    <sheetView tabSelected="1" zoomScale="85" zoomScaleNormal="85" workbookViewId="0">
      <pane ySplit="2" topLeftCell="A3" activePane="bottomLeft" state="frozen"/>
      <selection pane="bottomLeft" activeCell="D33" sqref="D33"/>
    </sheetView>
  </sheetViews>
  <sheetFormatPr defaultColWidth="55.140625" defaultRowHeight="14.25" x14ac:dyDescent="0.2"/>
  <cols>
    <col min="1" max="1" width="17.5703125" style="34" bestFit="1" customWidth="1"/>
    <col min="2" max="2" width="9.85546875" style="32" customWidth="1"/>
    <col min="3" max="3" width="30.7109375" style="32" customWidth="1"/>
    <col min="4" max="4" width="93.7109375" style="33" customWidth="1"/>
    <col min="5" max="5" width="78.42578125" style="33" customWidth="1"/>
    <col min="6" max="6" width="16.5703125" style="32" customWidth="1"/>
    <col min="7" max="7" width="9.5703125" style="34" bestFit="1" customWidth="1"/>
    <col min="8" max="9" width="13.85546875" style="34" customWidth="1"/>
    <col min="10" max="10" width="20.5703125" style="32" customWidth="1"/>
    <col min="11" max="11" width="38.7109375" style="32" customWidth="1"/>
    <col min="12" max="12" width="49.7109375" style="32" customWidth="1"/>
    <col min="13" max="16384" width="55.140625" style="32"/>
  </cols>
  <sheetData>
    <row r="1" spans="1:12" x14ac:dyDescent="0.2">
      <c r="D1" s="33">
        <f>COUNTA(D3:D154)</f>
        <v>132</v>
      </c>
    </row>
    <row r="2" spans="1:12" s="9" customFormat="1" ht="15" x14ac:dyDescent="0.25">
      <c r="A2" s="9" t="s">
        <v>110</v>
      </c>
      <c r="B2" s="9" t="s">
        <v>2</v>
      </c>
      <c r="C2" s="9" t="s">
        <v>106</v>
      </c>
      <c r="D2" s="2" t="s">
        <v>0</v>
      </c>
      <c r="E2" s="2" t="s">
        <v>1</v>
      </c>
      <c r="F2" s="9" t="s">
        <v>107</v>
      </c>
      <c r="G2" s="9" t="s">
        <v>4</v>
      </c>
      <c r="H2" s="9" t="s">
        <v>345</v>
      </c>
      <c r="I2" s="9" t="s">
        <v>108</v>
      </c>
      <c r="J2" s="9" t="s">
        <v>109</v>
      </c>
      <c r="K2" s="9" t="s">
        <v>50</v>
      </c>
      <c r="L2" s="9" t="s">
        <v>339</v>
      </c>
    </row>
    <row r="3" spans="1:12" ht="42.75" x14ac:dyDescent="0.2">
      <c r="A3" s="34" t="s">
        <v>55</v>
      </c>
      <c r="B3" s="32" t="s">
        <v>338</v>
      </c>
      <c r="C3" s="32" t="s">
        <v>126</v>
      </c>
      <c r="D3" s="52" t="s">
        <v>493</v>
      </c>
      <c r="E3" s="33" t="s">
        <v>127</v>
      </c>
      <c r="F3" s="41">
        <v>42284</v>
      </c>
      <c r="G3" s="34" t="s">
        <v>55</v>
      </c>
      <c r="H3" s="34" t="s">
        <v>19</v>
      </c>
      <c r="I3" s="34" t="s">
        <v>19</v>
      </c>
      <c r="J3" s="34" t="s">
        <v>19</v>
      </c>
      <c r="K3" s="7" t="s">
        <v>128</v>
      </c>
      <c r="L3" s="32" t="s">
        <v>129</v>
      </c>
    </row>
    <row r="4" spans="1:12" ht="99.75" x14ac:dyDescent="0.2">
      <c r="A4" s="34" t="s">
        <v>55</v>
      </c>
      <c r="B4" s="32" t="s">
        <v>338</v>
      </c>
      <c r="C4" s="32" t="s">
        <v>126</v>
      </c>
      <c r="D4" s="52" t="s">
        <v>494</v>
      </c>
      <c r="E4" s="33" t="s">
        <v>130</v>
      </c>
      <c r="F4" s="41">
        <v>42285</v>
      </c>
      <c r="G4" s="34" t="s">
        <v>55</v>
      </c>
      <c r="H4" s="34" t="s">
        <v>19</v>
      </c>
      <c r="I4" s="34" t="s">
        <v>19</v>
      </c>
      <c r="J4" s="34" t="s">
        <v>19</v>
      </c>
      <c r="K4" s="7" t="s">
        <v>131</v>
      </c>
      <c r="L4" s="32" t="s">
        <v>132</v>
      </c>
    </row>
    <row r="5" spans="1:12" ht="128.25" x14ac:dyDescent="0.2">
      <c r="A5" s="34" t="s">
        <v>55</v>
      </c>
      <c r="B5" s="32" t="s">
        <v>338</v>
      </c>
      <c r="C5" s="32" t="s">
        <v>126</v>
      </c>
      <c r="D5" s="52" t="s">
        <v>495</v>
      </c>
      <c r="E5" s="52" t="s">
        <v>133</v>
      </c>
      <c r="F5" s="41">
        <v>43362</v>
      </c>
      <c r="G5" s="34" t="s">
        <v>55</v>
      </c>
      <c r="H5" s="34" t="s">
        <v>19</v>
      </c>
      <c r="I5" s="34" t="s">
        <v>19</v>
      </c>
      <c r="J5" s="34" t="s">
        <v>19</v>
      </c>
      <c r="K5" s="7" t="s">
        <v>134</v>
      </c>
      <c r="L5" s="32" t="s">
        <v>135</v>
      </c>
    </row>
    <row r="6" spans="1:12" ht="42.75" x14ac:dyDescent="0.2">
      <c r="A6" s="34" t="s">
        <v>475</v>
      </c>
      <c r="B6" s="32" t="s">
        <v>10</v>
      </c>
      <c r="C6" s="32" t="s">
        <v>476</v>
      </c>
      <c r="D6" s="33" t="s">
        <v>111</v>
      </c>
      <c r="E6" s="52" t="s">
        <v>346</v>
      </c>
      <c r="G6" s="34" t="s">
        <v>91</v>
      </c>
      <c r="I6" s="34" t="s">
        <v>91</v>
      </c>
      <c r="K6" s="53" t="s">
        <v>19</v>
      </c>
    </row>
    <row r="7" spans="1:12" ht="42.75" x14ac:dyDescent="0.2">
      <c r="A7" s="34" t="s">
        <v>475</v>
      </c>
      <c r="B7" s="32" t="s">
        <v>10</v>
      </c>
      <c r="C7" s="32" t="s">
        <v>476</v>
      </c>
      <c r="D7" s="33" t="s">
        <v>113</v>
      </c>
      <c r="E7" s="52" t="s">
        <v>346</v>
      </c>
      <c r="G7" s="34" t="s">
        <v>91</v>
      </c>
      <c r="K7" s="53" t="s">
        <v>19</v>
      </c>
    </row>
    <row r="8" spans="1:12" ht="57" x14ac:dyDescent="0.2">
      <c r="A8" s="34" t="s">
        <v>475</v>
      </c>
      <c r="B8" s="32" t="s">
        <v>10</v>
      </c>
      <c r="C8" s="32" t="s">
        <v>476</v>
      </c>
      <c r="D8" s="33" t="s">
        <v>114</v>
      </c>
      <c r="E8" s="52" t="s">
        <v>346</v>
      </c>
      <c r="G8" s="34" t="s">
        <v>91</v>
      </c>
      <c r="K8" s="53" t="s">
        <v>19</v>
      </c>
    </row>
    <row r="9" spans="1:12" ht="57" x14ac:dyDescent="0.2">
      <c r="A9" s="34" t="s">
        <v>475</v>
      </c>
      <c r="B9" s="32" t="s">
        <v>10</v>
      </c>
      <c r="C9" s="32" t="s">
        <v>476</v>
      </c>
      <c r="D9" s="33" t="s">
        <v>115</v>
      </c>
      <c r="E9" s="52" t="s">
        <v>346</v>
      </c>
      <c r="G9" s="34" t="s">
        <v>91</v>
      </c>
      <c r="K9" s="53" t="s">
        <v>19</v>
      </c>
    </row>
    <row r="10" spans="1:12" ht="42.75" x14ac:dyDescent="0.2">
      <c r="A10" s="34" t="s">
        <v>475</v>
      </c>
      <c r="B10" s="32" t="s">
        <v>10</v>
      </c>
      <c r="C10" s="32" t="s">
        <v>476</v>
      </c>
      <c r="D10" s="33" t="s">
        <v>116</v>
      </c>
      <c r="E10" s="52" t="s">
        <v>346</v>
      </c>
      <c r="G10" s="34" t="s">
        <v>91</v>
      </c>
      <c r="K10" s="53" t="s">
        <v>19</v>
      </c>
    </row>
    <row r="11" spans="1:12" x14ac:dyDescent="0.2">
      <c r="A11" s="34" t="s">
        <v>475</v>
      </c>
      <c r="B11" s="32" t="s">
        <v>10</v>
      </c>
      <c r="C11" s="32" t="s">
        <v>476</v>
      </c>
      <c r="D11" s="20" t="s">
        <v>117</v>
      </c>
      <c r="E11" s="52" t="s">
        <v>346</v>
      </c>
      <c r="G11" s="34" t="s">
        <v>91</v>
      </c>
      <c r="K11" s="53" t="s">
        <v>19</v>
      </c>
    </row>
    <row r="12" spans="1:12" x14ac:dyDescent="0.2">
      <c r="A12" s="34" t="s">
        <v>475</v>
      </c>
      <c r="B12" s="32" t="s">
        <v>10</v>
      </c>
      <c r="C12" s="32" t="s">
        <v>476</v>
      </c>
      <c r="D12" s="21" t="s">
        <v>118</v>
      </c>
      <c r="E12" s="52" t="s">
        <v>346</v>
      </c>
      <c r="G12" s="34" t="s">
        <v>91</v>
      </c>
      <c r="K12" s="53" t="s">
        <v>19</v>
      </c>
    </row>
    <row r="13" spans="1:12" x14ac:dyDescent="0.2">
      <c r="A13" s="34" t="s">
        <v>475</v>
      </c>
      <c r="B13" s="32" t="s">
        <v>10</v>
      </c>
      <c r="C13" s="32" t="s">
        <v>476</v>
      </c>
      <c r="D13" s="20" t="s">
        <v>119</v>
      </c>
      <c r="E13" s="52" t="s">
        <v>346</v>
      </c>
      <c r="G13" s="34" t="s">
        <v>91</v>
      </c>
      <c r="K13" s="53" t="s">
        <v>19</v>
      </c>
    </row>
    <row r="14" spans="1:12" x14ac:dyDescent="0.2">
      <c r="A14" s="34" t="s">
        <v>475</v>
      </c>
      <c r="B14" s="32" t="s">
        <v>10</v>
      </c>
      <c r="C14" s="32" t="s">
        <v>476</v>
      </c>
      <c r="D14" s="20" t="s">
        <v>120</v>
      </c>
      <c r="E14" s="52" t="s">
        <v>346</v>
      </c>
      <c r="G14" s="34" t="s">
        <v>91</v>
      </c>
      <c r="K14" s="53" t="s">
        <v>19</v>
      </c>
    </row>
    <row r="15" spans="1:12" x14ac:dyDescent="0.2">
      <c r="A15" s="34" t="s">
        <v>475</v>
      </c>
      <c r="B15" s="32" t="s">
        <v>10</v>
      </c>
      <c r="C15" s="32" t="s">
        <v>476</v>
      </c>
      <c r="D15" s="20" t="s">
        <v>121</v>
      </c>
      <c r="E15" s="52" t="s">
        <v>346</v>
      </c>
      <c r="G15" s="34" t="s">
        <v>91</v>
      </c>
      <c r="K15" s="53" t="s">
        <v>19</v>
      </c>
    </row>
    <row r="16" spans="1:12" x14ac:dyDescent="0.2">
      <c r="A16" s="34" t="s">
        <v>475</v>
      </c>
      <c r="B16" s="32" t="s">
        <v>10</v>
      </c>
      <c r="C16" s="32" t="s">
        <v>476</v>
      </c>
      <c r="D16" s="21" t="s">
        <v>122</v>
      </c>
      <c r="E16" s="52" t="s">
        <v>346</v>
      </c>
      <c r="G16" s="34" t="s">
        <v>91</v>
      </c>
      <c r="K16" s="53" t="s">
        <v>19</v>
      </c>
    </row>
    <row r="17" spans="1:12" x14ac:dyDescent="0.2">
      <c r="A17" s="34" t="s">
        <v>475</v>
      </c>
      <c r="B17" s="32" t="s">
        <v>10</v>
      </c>
      <c r="C17" s="32" t="s">
        <v>476</v>
      </c>
      <c r="D17" s="20" t="s">
        <v>123</v>
      </c>
      <c r="E17" s="52" t="s">
        <v>346</v>
      </c>
      <c r="G17" s="34" t="s">
        <v>91</v>
      </c>
      <c r="K17" s="53" t="s">
        <v>19</v>
      </c>
    </row>
    <row r="18" spans="1:12" x14ac:dyDescent="0.2">
      <c r="A18" s="34" t="s">
        <v>475</v>
      </c>
      <c r="B18" s="32" t="s">
        <v>10</v>
      </c>
      <c r="C18" s="32" t="s">
        <v>476</v>
      </c>
      <c r="D18" s="20" t="s">
        <v>124</v>
      </c>
      <c r="E18" s="52" t="s">
        <v>346</v>
      </c>
      <c r="G18" s="34" t="s">
        <v>91</v>
      </c>
      <c r="K18" s="53" t="s">
        <v>19</v>
      </c>
    </row>
    <row r="19" spans="1:12" x14ac:dyDescent="0.2">
      <c r="A19" s="34" t="s">
        <v>475</v>
      </c>
      <c r="B19" s="32" t="s">
        <v>10</v>
      </c>
      <c r="C19" s="32" t="s">
        <v>476</v>
      </c>
      <c r="D19" s="20" t="s">
        <v>125</v>
      </c>
      <c r="E19" s="52" t="s">
        <v>346</v>
      </c>
      <c r="G19" s="34" t="s">
        <v>91</v>
      </c>
      <c r="K19" s="53" t="s">
        <v>19</v>
      </c>
    </row>
    <row r="20" spans="1:12" x14ac:dyDescent="0.2">
      <c r="A20" s="54" t="s">
        <v>364</v>
      </c>
      <c r="B20" s="32" t="s">
        <v>10</v>
      </c>
      <c r="C20" s="32" t="s">
        <v>477</v>
      </c>
      <c r="D20" s="13" t="s">
        <v>497</v>
      </c>
      <c r="E20" s="52" t="s">
        <v>496</v>
      </c>
      <c r="F20" s="32" t="s">
        <v>112</v>
      </c>
      <c r="G20" s="34" t="s">
        <v>55</v>
      </c>
      <c r="K20" s="32" t="s">
        <v>33</v>
      </c>
      <c r="L20" s="32" t="s">
        <v>235</v>
      </c>
    </row>
    <row r="21" spans="1:12" x14ac:dyDescent="0.2">
      <c r="A21" s="34" t="s">
        <v>91</v>
      </c>
      <c r="B21" s="32" t="s">
        <v>10</v>
      </c>
      <c r="C21" s="32" t="s">
        <v>36</v>
      </c>
      <c r="D21" s="33" t="s">
        <v>136</v>
      </c>
      <c r="E21" s="33" t="s">
        <v>346</v>
      </c>
      <c r="F21" s="41">
        <v>42844</v>
      </c>
      <c r="G21" s="34" t="s">
        <v>91</v>
      </c>
      <c r="H21" s="34" t="s">
        <v>19</v>
      </c>
      <c r="I21" s="34" t="s">
        <v>91</v>
      </c>
      <c r="J21" s="34" t="s">
        <v>19</v>
      </c>
    </row>
    <row r="22" spans="1:12" x14ac:dyDescent="0.2">
      <c r="A22" s="34" t="s">
        <v>91</v>
      </c>
      <c r="B22" s="32" t="s">
        <v>10</v>
      </c>
      <c r="C22" s="32" t="s">
        <v>36</v>
      </c>
      <c r="D22" s="20" t="s">
        <v>330</v>
      </c>
      <c r="F22" s="41">
        <v>41354</v>
      </c>
      <c r="G22" s="34" t="s">
        <v>91</v>
      </c>
    </row>
    <row r="23" spans="1:12" x14ac:dyDescent="0.2">
      <c r="A23" s="34" t="s">
        <v>55</v>
      </c>
      <c r="B23" s="32" t="s">
        <v>10</v>
      </c>
      <c r="C23" s="32" t="s">
        <v>9</v>
      </c>
      <c r="D23" s="33" t="s">
        <v>137</v>
      </c>
      <c r="E23" s="33" t="s">
        <v>138</v>
      </c>
      <c r="F23" s="41">
        <v>37392</v>
      </c>
      <c r="G23" s="34" t="s">
        <v>55</v>
      </c>
      <c r="H23" s="32" t="s">
        <v>19</v>
      </c>
      <c r="J23" s="32" t="s">
        <v>19</v>
      </c>
    </row>
    <row r="24" spans="1:12" ht="28.5" x14ac:dyDescent="0.2">
      <c r="A24" s="34" t="s">
        <v>55</v>
      </c>
      <c r="B24" s="32" t="s">
        <v>10</v>
      </c>
      <c r="C24" s="32" t="s">
        <v>9</v>
      </c>
      <c r="D24" s="33" t="s">
        <v>139</v>
      </c>
      <c r="E24" s="33" t="s">
        <v>140</v>
      </c>
      <c r="F24" s="41">
        <v>38379</v>
      </c>
      <c r="G24" s="34" t="s">
        <v>55</v>
      </c>
      <c r="H24" s="32" t="s">
        <v>19</v>
      </c>
      <c r="J24" s="32" t="s">
        <v>19</v>
      </c>
    </row>
    <row r="25" spans="1:12" ht="42.75" x14ac:dyDescent="0.2">
      <c r="A25" s="34" t="s">
        <v>55</v>
      </c>
      <c r="B25" s="32" t="s">
        <v>10</v>
      </c>
      <c r="C25" s="32" t="s">
        <v>9</v>
      </c>
      <c r="D25" s="33" t="s">
        <v>141</v>
      </c>
      <c r="E25" s="33" t="s">
        <v>142</v>
      </c>
      <c r="F25" s="41">
        <v>42115</v>
      </c>
      <c r="G25" s="34" t="s">
        <v>55</v>
      </c>
      <c r="H25" s="32" t="s">
        <v>19</v>
      </c>
      <c r="J25" s="32" t="s">
        <v>19</v>
      </c>
    </row>
    <row r="26" spans="1:12" x14ac:dyDescent="0.2">
      <c r="A26" s="34" t="s">
        <v>55</v>
      </c>
      <c r="B26" s="32" t="s">
        <v>10</v>
      </c>
      <c r="C26" s="32" t="s">
        <v>9</v>
      </c>
      <c r="D26" s="32" t="s">
        <v>143</v>
      </c>
      <c r="E26" s="33" t="s">
        <v>144</v>
      </c>
      <c r="F26" s="41">
        <v>43251</v>
      </c>
      <c r="G26" s="34" t="s">
        <v>55</v>
      </c>
      <c r="H26" s="32" t="s">
        <v>19</v>
      </c>
      <c r="J26" s="32" t="s">
        <v>19</v>
      </c>
    </row>
    <row r="27" spans="1:12" ht="28.5" x14ac:dyDescent="0.2">
      <c r="A27" s="34" t="s">
        <v>55</v>
      </c>
      <c r="B27" s="32" t="s">
        <v>10</v>
      </c>
      <c r="C27" s="32" t="s">
        <v>9</v>
      </c>
      <c r="D27" s="33" t="s">
        <v>145</v>
      </c>
      <c r="E27" s="33" t="s">
        <v>146</v>
      </c>
      <c r="F27" s="41">
        <v>39954</v>
      </c>
      <c r="G27" s="34" t="s">
        <v>55</v>
      </c>
      <c r="H27" s="32" t="s">
        <v>19</v>
      </c>
      <c r="J27" s="32" t="s">
        <v>19</v>
      </c>
    </row>
    <row r="28" spans="1:12" ht="28.5" x14ac:dyDescent="0.2">
      <c r="A28" s="34" t="s">
        <v>55</v>
      </c>
      <c r="C28" s="32" t="s">
        <v>9</v>
      </c>
      <c r="D28" s="33" t="s">
        <v>147</v>
      </c>
      <c r="E28" s="33" t="s">
        <v>148</v>
      </c>
      <c r="F28" s="41">
        <v>40080</v>
      </c>
      <c r="G28" s="34" t="s">
        <v>55</v>
      </c>
      <c r="H28" s="32" t="s">
        <v>19</v>
      </c>
      <c r="J28" s="32" t="s">
        <v>19</v>
      </c>
    </row>
    <row r="29" spans="1:12" x14ac:dyDescent="0.2">
      <c r="A29" s="34" t="s">
        <v>55</v>
      </c>
      <c r="B29" s="32" t="s">
        <v>10</v>
      </c>
      <c r="C29" s="32" t="s">
        <v>9</v>
      </c>
      <c r="D29" s="33" t="s">
        <v>149</v>
      </c>
      <c r="E29" s="33" t="s">
        <v>150</v>
      </c>
      <c r="F29" s="41">
        <v>40738</v>
      </c>
      <c r="G29" s="34" t="s">
        <v>55</v>
      </c>
      <c r="H29" s="32" t="s">
        <v>19</v>
      </c>
      <c r="J29" s="32" t="s">
        <v>19</v>
      </c>
    </row>
    <row r="30" spans="1:12" x14ac:dyDescent="0.2">
      <c r="A30" s="34" t="s">
        <v>55</v>
      </c>
      <c r="B30" s="32" t="s">
        <v>10</v>
      </c>
      <c r="C30" s="32" t="s">
        <v>9</v>
      </c>
      <c r="D30" s="33" t="s">
        <v>151</v>
      </c>
      <c r="E30" s="33" t="s">
        <v>152</v>
      </c>
      <c r="F30" s="41">
        <v>40738</v>
      </c>
      <c r="G30" s="34" t="s">
        <v>55</v>
      </c>
      <c r="H30" s="32" t="s">
        <v>19</v>
      </c>
      <c r="J30" s="32" t="s">
        <v>19</v>
      </c>
      <c r="K30" s="7" t="s">
        <v>153</v>
      </c>
    </row>
    <row r="31" spans="1:12" ht="28.5" x14ac:dyDescent="0.2">
      <c r="A31" s="34" t="s">
        <v>55</v>
      </c>
      <c r="B31" s="32" t="s">
        <v>10</v>
      </c>
      <c r="C31" s="32" t="s">
        <v>9</v>
      </c>
      <c r="D31" s="33" t="s">
        <v>154</v>
      </c>
      <c r="E31" s="33" t="s">
        <v>155</v>
      </c>
      <c r="F31" s="41">
        <v>41039</v>
      </c>
      <c r="G31" s="34" t="s">
        <v>55</v>
      </c>
      <c r="H31" s="32" t="s">
        <v>19</v>
      </c>
      <c r="J31" s="32" t="s">
        <v>19</v>
      </c>
    </row>
    <row r="32" spans="1:12" x14ac:dyDescent="0.2">
      <c r="A32" s="34" t="s">
        <v>55</v>
      </c>
      <c r="B32" s="32" t="s">
        <v>10</v>
      </c>
      <c r="C32" s="32" t="s">
        <v>9</v>
      </c>
      <c r="D32" s="33" t="s">
        <v>156</v>
      </c>
      <c r="E32" s="33" t="s">
        <v>157</v>
      </c>
      <c r="F32" s="41">
        <v>41039</v>
      </c>
      <c r="G32" s="34" t="s">
        <v>55</v>
      </c>
      <c r="H32" s="32" t="s">
        <v>19</v>
      </c>
      <c r="J32" s="32" t="s">
        <v>19</v>
      </c>
    </row>
    <row r="33" spans="1:12" x14ac:dyDescent="0.2">
      <c r="A33" s="34" t="s">
        <v>55</v>
      </c>
      <c r="B33" s="32" t="s">
        <v>10</v>
      </c>
      <c r="C33" s="32" t="s">
        <v>9</v>
      </c>
      <c r="D33" s="33" t="s">
        <v>158</v>
      </c>
      <c r="E33" s="33" t="s">
        <v>159</v>
      </c>
      <c r="F33" s="41">
        <v>41536</v>
      </c>
      <c r="G33" s="34" t="s">
        <v>55</v>
      </c>
      <c r="H33" s="32" t="s">
        <v>19</v>
      </c>
      <c r="J33" s="32" t="s">
        <v>19</v>
      </c>
    </row>
    <row r="34" spans="1:12" ht="28.5" x14ac:dyDescent="0.2">
      <c r="A34" s="34" t="s">
        <v>55</v>
      </c>
      <c r="B34" s="32" t="s">
        <v>10</v>
      </c>
      <c r="C34" s="32" t="s">
        <v>9</v>
      </c>
      <c r="D34" s="33" t="s">
        <v>160</v>
      </c>
      <c r="E34" s="33" t="s">
        <v>161</v>
      </c>
      <c r="F34" s="41">
        <v>41928</v>
      </c>
      <c r="G34" s="34" t="s">
        <v>55</v>
      </c>
      <c r="H34" s="32" t="s">
        <v>19</v>
      </c>
      <c r="J34" s="32" t="s">
        <v>19</v>
      </c>
    </row>
    <row r="35" spans="1:12" ht="28.5" x14ac:dyDescent="0.2">
      <c r="A35" s="34" t="s">
        <v>55</v>
      </c>
      <c r="B35" s="32" t="s">
        <v>10</v>
      </c>
      <c r="C35" s="32" t="s">
        <v>9</v>
      </c>
      <c r="D35" s="33" t="s">
        <v>162</v>
      </c>
      <c r="E35" s="33" t="s">
        <v>163</v>
      </c>
      <c r="F35" s="41">
        <v>42264</v>
      </c>
      <c r="G35" s="34" t="s">
        <v>55</v>
      </c>
      <c r="H35" s="32" t="s">
        <v>19</v>
      </c>
      <c r="J35" s="32" t="s">
        <v>19</v>
      </c>
    </row>
    <row r="36" spans="1:12" ht="28.5" x14ac:dyDescent="0.2">
      <c r="A36" s="34" t="s">
        <v>55</v>
      </c>
      <c r="B36" s="32" t="s">
        <v>10</v>
      </c>
      <c r="C36" s="32" t="s">
        <v>9</v>
      </c>
      <c r="D36" s="32" t="s">
        <v>164</v>
      </c>
      <c r="E36" s="33" t="s">
        <v>165</v>
      </c>
      <c r="F36" s="41">
        <v>42299</v>
      </c>
      <c r="G36" s="34" t="s">
        <v>55</v>
      </c>
      <c r="H36" s="32" t="s">
        <v>19</v>
      </c>
      <c r="J36" s="32" t="s">
        <v>19</v>
      </c>
    </row>
    <row r="37" spans="1:12" ht="28.5" x14ac:dyDescent="0.2">
      <c r="A37" s="34" t="s">
        <v>55</v>
      </c>
      <c r="B37" s="32" t="s">
        <v>10</v>
      </c>
      <c r="C37" s="32" t="s">
        <v>9</v>
      </c>
      <c r="D37" s="33" t="s">
        <v>166</v>
      </c>
      <c r="E37" s="33" t="s">
        <v>167</v>
      </c>
      <c r="F37" s="41">
        <v>42600</v>
      </c>
      <c r="G37" s="34" t="s">
        <v>55</v>
      </c>
      <c r="H37" s="32" t="s">
        <v>19</v>
      </c>
      <c r="J37" s="32" t="s">
        <v>19</v>
      </c>
    </row>
    <row r="38" spans="1:12" x14ac:dyDescent="0.2">
      <c r="A38" s="34" t="s">
        <v>55</v>
      </c>
      <c r="B38" s="32" t="s">
        <v>10</v>
      </c>
      <c r="C38" s="32" t="s">
        <v>9</v>
      </c>
      <c r="D38" s="32" t="s">
        <v>168</v>
      </c>
      <c r="E38" s="33" t="s">
        <v>169</v>
      </c>
      <c r="F38" s="41">
        <v>43048</v>
      </c>
      <c r="G38" s="34" t="s">
        <v>55</v>
      </c>
      <c r="H38" s="32" t="s">
        <v>19</v>
      </c>
      <c r="J38" s="32" t="s">
        <v>19</v>
      </c>
    </row>
    <row r="39" spans="1:12" ht="28.5" x14ac:dyDescent="0.2">
      <c r="A39" s="34" t="s">
        <v>55</v>
      </c>
      <c r="B39" s="32" t="s">
        <v>10</v>
      </c>
      <c r="C39" s="32" t="s">
        <v>9</v>
      </c>
      <c r="D39" s="32" t="s">
        <v>170</v>
      </c>
      <c r="E39" s="33" t="s">
        <v>171</v>
      </c>
      <c r="F39" s="41">
        <v>43111</v>
      </c>
      <c r="G39" s="34" t="s">
        <v>55</v>
      </c>
      <c r="H39" s="32" t="s">
        <v>19</v>
      </c>
      <c r="J39" s="32" t="s">
        <v>19</v>
      </c>
    </row>
    <row r="40" spans="1:12" ht="28.5" x14ac:dyDescent="0.2">
      <c r="A40" s="34" t="s">
        <v>55</v>
      </c>
      <c r="B40" s="32" t="s">
        <v>10</v>
      </c>
      <c r="C40" s="32" t="s">
        <v>9</v>
      </c>
      <c r="D40" s="32" t="s">
        <v>172</v>
      </c>
      <c r="E40" s="33" t="s">
        <v>173</v>
      </c>
      <c r="F40" s="41">
        <v>42600</v>
      </c>
      <c r="G40" s="34" t="s">
        <v>55</v>
      </c>
      <c r="H40" s="32" t="s">
        <v>19</v>
      </c>
      <c r="J40" s="32" t="s">
        <v>19</v>
      </c>
    </row>
    <row r="41" spans="1:12" ht="28.5" x14ac:dyDescent="0.2">
      <c r="A41" s="34" t="s">
        <v>55</v>
      </c>
      <c r="B41" s="32" t="s">
        <v>10</v>
      </c>
      <c r="C41" s="32" t="s">
        <v>9</v>
      </c>
      <c r="D41" s="33" t="s">
        <v>174</v>
      </c>
      <c r="E41" s="33" t="s">
        <v>175</v>
      </c>
      <c r="F41" s="41">
        <v>42796</v>
      </c>
      <c r="G41" s="34" t="s">
        <v>55</v>
      </c>
      <c r="H41" s="32" t="s">
        <v>19</v>
      </c>
      <c r="J41" s="32" t="s">
        <v>19</v>
      </c>
    </row>
    <row r="42" spans="1:12" ht="42.75" x14ac:dyDescent="0.2">
      <c r="A42" s="34" t="s">
        <v>55</v>
      </c>
      <c r="B42" s="32" t="s">
        <v>10</v>
      </c>
      <c r="C42" s="32" t="s">
        <v>9</v>
      </c>
      <c r="D42" s="32" t="s">
        <v>176</v>
      </c>
      <c r="E42" s="33" t="s">
        <v>177</v>
      </c>
      <c r="F42" s="41">
        <v>42971</v>
      </c>
      <c r="G42" s="34" t="s">
        <v>55</v>
      </c>
      <c r="H42" s="32" t="s">
        <v>19</v>
      </c>
      <c r="J42" s="32" t="s">
        <v>19</v>
      </c>
    </row>
    <row r="43" spans="1:12" ht="28.5" x14ac:dyDescent="0.2">
      <c r="A43" s="34" t="s">
        <v>55</v>
      </c>
      <c r="B43" s="32" t="s">
        <v>10</v>
      </c>
      <c r="C43" s="32" t="s">
        <v>9</v>
      </c>
      <c r="D43" s="33" t="s">
        <v>178</v>
      </c>
      <c r="E43" s="33" t="s">
        <v>179</v>
      </c>
      <c r="F43" s="41">
        <v>43384</v>
      </c>
      <c r="G43" s="34" t="s">
        <v>55</v>
      </c>
      <c r="H43" s="32" t="s">
        <v>19</v>
      </c>
      <c r="J43" s="32" t="s">
        <v>19</v>
      </c>
    </row>
    <row r="44" spans="1:12" ht="42.75" x14ac:dyDescent="0.2">
      <c r="A44" s="34" t="s">
        <v>55</v>
      </c>
      <c r="B44" s="32" t="s">
        <v>10</v>
      </c>
      <c r="C44" s="32" t="s">
        <v>9</v>
      </c>
      <c r="D44" s="33" t="s">
        <v>180</v>
      </c>
      <c r="E44" s="33" t="s">
        <v>181</v>
      </c>
      <c r="F44" s="41">
        <v>43384</v>
      </c>
      <c r="G44" s="34" t="s">
        <v>55</v>
      </c>
      <c r="H44" s="32" t="s">
        <v>19</v>
      </c>
      <c r="J44" s="32" t="s">
        <v>19</v>
      </c>
    </row>
    <row r="45" spans="1:12" ht="42.75" x14ac:dyDescent="0.2">
      <c r="A45" s="34" t="s">
        <v>55</v>
      </c>
      <c r="B45" s="32" t="s">
        <v>10</v>
      </c>
      <c r="C45" s="32" t="s">
        <v>9</v>
      </c>
      <c r="D45" s="33" t="s">
        <v>182</v>
      </c>
      <c r="E45" s="33" t="s">
        <v>183</v>
      </c>
      <c r="F45" s="41">
        <v>44238</v>
      </c>
      <c r="G45" s="34" t="s">
        <v>55</v>
      </c>
      <c r="H45" s="32" t="s">
        <v>19</v>
      </c>
      <c r="J45" s="32" t="s">
        <v>19</v>
      </c>
    </row>
    <row r="46" spans="1:12" ht="28.5" x14ac:dyDescent="0.2">
      <c r="A46" s="34" t="s">
        <v>55</v>
      </c>
      <c r="B46" s="32" t="s">
        <v>10</v>
      </c>
      <c r="C46" s="32" t="s">
        <v>9</v>
      </c>
      <c r="D46" s="32" t="s">
        <v>184</v>
      </c>
      <c r="E46" s="33" t="s">
        <v>185</v>
      </c>
      <c r="F46" s="41">
        <v>42341</v>
      </c>
      <c r="G46" s="34" t="s">
        <v>55</v>
      </c>
      <c r="H46" s="32" t="s">
        <v>19</v>
      </c>
      <c r="J46" s="32" t="s">
        <v>19</v>
      </c>
    </row>
    <row r="47" spans="1:12" ht="28.5" x14ac:dyDescent="0.2">
      <c r="A47" s="34" t="s">
        <v>55</v>
      </c>
      <c r="B47" s="32" t="s">
        <v>10</v>
      </c>
      <c r="C47" s="32" t="s">
        <v>9</v>
      </c>
      <c r="D47" s="33" t="s">
        <v>186</v>
      </c>
      <c r="E47" s="33" t="s">
        <v>187</v>
      </c>
      <c r="F47" s="41">
        <v>43720</v>
      </c>
      <c r="G47" s="34" t="s">
        <v>55</v>
      </c>
      <c r="H47" s="32" t="s">
        <v>19</v>
      </c>
      <c r="J47" s="32" t="s">
        <v>19</v>
      </c>
    </row>
    <row r="48" spans="1:12" ht="28.5" x14ac:dyDescent="0.2">
      <c r="A48" s="34" t="s">
        <v>55</v>
      </c>
      <c r="B48" s="32" t="s">
        <v>10</v>
      </c>
      <c r="C48" s="32" t="s">
        <v>9</v>
      </c>
      <c r="D48" s="33" t="s">
        <v>348</v>
      </c>
      <c r="E48" s="44" t="s">
        <v>347</v>
      </c>
      <c r="F48" s="44">
        <v>42368</v>
      </c>
      <c r="G48" s="34" t="s">
        <v>55</v>
      </c>
      <c r="H48" s="32" t="s">
        <v>19</v>
      </c>
      <c r="J48" s="32" t="s">
        <v>19</v>
      </c>
      <c r="L48" s="32" t="s">
        <v>188</v>
      </c>
    </row>
    <row r="49" spans="1:13" ht="42.75" x14ac:dyDescent="0.2">
      <c r="A49" s="34" t="s">
        <v>55</v>
      </c>
      <c r="B49" s="32" t="s">
        <v>10</v>
      </c>
      <c r="C49" s="32" t="s">
        <v>9</v>
      </c>
      <c r="D49" s="33" t="s">
        <v>325</v>
      </c>
      <c r="F49" s="41">
        <v>43837</v>
      </c>
      <c r="G49" s="34" t="s">
        <v>55</v>
      </c>
    </row>
    <row r="50" spans="1:13" ht="57" x14ac:dyDescent="0.2">
      <c r="A50" s="34" t="s">
        <v>55</v>
      </c>
      <c r="B50" s="32" t="s">
        <v>10</v>
      </c>
      <c r="C50" s="32" t="s">
        <v>9</v>
      </c>
      <c r="D50" s="33" t="s">
        <v>326</v>
      </c>
      <c r="F50" s="41">
        <v>40419</v>
      </c>
      <c r="G50" s="34" t="s">
        <v>55</v>
      </c>
    </row>
    <row r="51" spans="1:13" ht="28.5" x14ac:dyDescent="0.2">
      <c r="A51" s="34" t="s">
        <v>55</v>
      </c>
      <c r="B51" s="32" t="s">
        <v>10</v>
      </c>
      <c r="C51" s="32" t="s">
        <v>9</v>
      </c>
      <c r="D51" s="32" t="s">
        <v>327</v>
      </c>
      <c r="E51" s="33" t="s">
        <v>328</v>
      </c>
      <c r="F51" s="41">
        <v>45106</v>
      </c>
      <c r="G51" s="34" t="s">
        <v>55</v>
      </c>
    </row>
    <row r="52" spans="1:13" ht="42.75" x14ac:dyDescent="0.2">
      <c r="A52" s="34" t="s">
        <v>55</v>
      </c>
      <c r="B52" s="32" t="s">
        <v>10</v>
      </c>
      <c r="C52" s="32" t="s">
        <v>9</v>
      </c>
      <c r="D52" s="33" t="s">
        <v>329</v>
      </c>
      <c r="F52" s="41">
        <v>43182</v>
      </c>
      <c r="G52" s="34" t="s">
        <v>55</v>
      </c>
    </row>
    <row r="53" spans="1:13" ht="42.75" x14ac:dyDescent="0.2">
      <c r="A53" s="34" t="s">
        <v>55</v>
      </c>
      <c r="B53" s="32" t="s">
        <v>10</v>
      </c>
      <c r="C53" s="32" t="s">
        <v>9</v>
      </c>
      <c r="D53" s="33" t="s">
        <v>332</v>
      </c>
      <c r="E53" s="21" t="s">
        <v>333</v>
      </c>
      <c r="F53" s="41">
        <v>40142</v>
      </c>
      <c r="G53" s="34" t="s">
        <v>55</v>
      </c>
      <c r="H53" s="32" t="s">
        <v>19</v>
      </c>
      <c r="J53" s="32" t="s">
        <v>19</v>
      </c>
    </row>
    <row r="54" spans="1:13" ht="28.5" x14ac:dyDescent="0.2">
      <c r="A54" s="34" t="s">
        <v>55</v>
      </c>
      <c r="B54" s="32" t="s">
        <v>10</v>
      </c>
      <c r="C54" s="32" t="s">
        <v>9</v>
      </c>
      <c r="D54" s="33" t="s">
        <v>334</v>
      </c>
      <c r="E54" s="33" t="s">
        <v>335</v>
      </c>
      <c r="F54" s="41">
        <v>41592</v>
      </c>
      <c r="G54" s="34" t="s">
        <v>55</v>
      </c>
      <c r="H54" s="32" t="s">
        <v>19</v>
      </c>
      <c r="J54" s="32" t="s">
        <v>19</v>
      </c>
    </row>
    <row r="55" spans="1:13" x14ac:dyDescent="0.2">
      <c r="A55" s="34" t="s">
        <v>55</v>
      </c>
      <c r="B55" s="32" t="s">
        <v>10</v>
      </c>
      <c r="C55" s="32" t="s">
        <v>9</v>
      </c>
      <c r="D55" s="33" t="s">
        <v>336</v>
      </c>
      <c r="E55" s="33" t="s">
        <v>337</v>
      </c>
      <c r="F55" s="41">
        <v>43006</v>
      </c>
      <c r="G55" s="34" t="s">
        <v>55</v>
      </c>
      <c r="H55" s="32" t="s">
        <v>19</v>
      </c>
      <c r="J55" s="32" t="s">
        <v>19</v>
      </c>
    </row>
    <row r="56" spans="1:13" ht="42.75" x14ac:dyDescent="0.2">
      <c r="A56" s="34" t="s">
        <v>55</v>
      </c>
      <c r="B56" s="32" t="s">
        <v>10</v>
      </c>
      <c r="C56" s="32" t="s">
        <v>417</v>
      </c>
      <c r="D56" s="33" t="s">
        <v>189</v>
      </c>
      <c r="E56" s="33" t="s">
        <v>349</v>
      </c>
      <c r="F56" s="41">
        <v>44110</v>
      </c>
      <c r="G56" s="34" t="s">
        <v>55</v>
      </c>
      <c r="K56" s="32" t="s">
        <v>190</v>
      </c>
      <c r="L56" s="32" t="s">
        <v>191</v>
      </c>
    </row>
    <row r="57" spans="1:13" ht="99.75" x14ac:dyDescent="0.2">
      <c r="A57" s="34" t="s">
        <v>55</v>
      </c>
      <c r="B57" s="32" t="s">
        <v>10</v>
      </c>
      <c r="C57" s="32" t="s">
        <v>417</v>
      </c>
      <c r="D57" s="33" t="s">
        <v>192</v>
      </c>
      <c r="E57" s="33" t="s">
        <v>350</v>
      </c>
      <c r="F57" s="41">
        <v>44288</v>
      </c>
      <c r="G57" s="34" t="s">
        <v>55</v>
      </c>
      <c r="H57" s="34">
        <v>3.1</v>
      </c>
      <c r="I57" s="34" t="s">
        <v>55</v>
      </c>
      <c r="J57" s="32" t="s">
        <v>193</v>
      </c>
      <c r="K57" s="32" t="s">
        <v>190</v>
      </c>
      <c r="L57" s="32" t="s">
        <v>194</v>
      </c>
    </row>
    <row r="58" spans="1:13" ht="142.5" x14ac:dyDescent="0.2">
      <c r="A58" s="34" t="s">
        <v>55</v>
      </c>
      <c r="B58" s="32" t="s">
        <v>10</v>
      </c>
      <c r="C58" s="32" t="s">
        <v>417</v>
      </c>
      <c r="D58" s="33" t="s">
        <v>195</v>
      </c>
      <c r="E58" s="33" t="s">
        <v>351</v>
      </c>
      <c r="F58" s="41">
        <v>44073</v>
      </c>
      <c r="G58" s="34" t="s">
        <v>55</v>
      </c>
      <c r="K58" s="32" t="s">
        <v>190</v>
      </c>
      <c r="L58" s="32" t="s">
        <v>196</v>
      </c>
    </row>
    <row r="59" spans="1:13" ht="156.75" x14ac:dyDescent="0.2">
      <c r="A59" s="34" t="s">
        <v>55</v>
      </c>
      <c r="B59" s="32" t="s">
        <v>10</v>
      </c>
      <c r="C59" s="32" t="s">
        <v>417</v>
      </c>
      <c r="D59" s="33" t="s">
        <v>197</v>
      </c>
      <c r="E59" s="33" t="s">
        <v>198</v>
      </c>
      <c r="F59" s="41">
        <v>44307</v>
      </c>
      <c r="G59" s="34" t="s">
        <v>55</v>
      </c>
      <c r="H59" s="34">
        <v>2</v>
      </c>
      <c r="I59" s="34" t="s">
        <v>199</v>
      </c>
      <c r="K59" s="32" t="s">
        <v>190</v>
      </c>
      <c r="L59" s="32" t="s">
        <v>200</v>
      </c>
    </row>
    <row r="60" spans="1:13" ht="57" x14ac:dyDescent="0.2">
      <c r="A60" s="34" t="s">
        <v>55</v>
      </c>
      <c r="B60" s="32" t="s">
        <v>10</v>
      </c>
      <c r="C60" s="32" t="s">
        <v>417</v>
      </c>
      <c r="D60" s="33" t="s">
        <v>201</v>
      </c>
      <c r="E60" s="33" t="s">
        <v>352</v>
      </c>
      <c r="F60" s="41">
        <v>42314</v>
      </c>
      <c r="G60" s="34" t="s">
        <v>55</v>
      </c>
      <c r="H60" s="34">
        <v>1.1000000000000001</v>
      </c>
      <c r="K60" s="32" t="s">
        <v>190</v>
      </c>
      <c r="L60" s="32" t="s">
        <v>202</v>
      </c>
    </row>
    <row r="61" spans="1:13" ht="28.5" x14ac:dyDescent="0.2">
      <c r="A61" s="34" t="s">
        <v>55</v>
      </c>
      <c r="B61" s="32" t="s">
        <v>10</v>
      </c>
      <c r="C61" s="32" t="s">
        <v>417</v>
      </c>
      <c r="D61" s="33" t="s">
        <v>203</v>
      </c>
      <c r="E61" s="33" t="s">
        <v>353</v>
      </c>
      <c r="F61" s="41">
        <v>43647</v>
      </c>
      <c r="G61" s="34" t="s">
        <v>55</v>
      </c>
      <c r="H61" s="34">
        <v>1</v>
      </c>
      <c r="K61" s="32" t="s">
        <v>190</v>
      </c>
      <c r="L61" s="32" t="s">
        <v>204</v>
      </c>
    </row>
    <row r="62" spans="1:13" ht="114" x14ac:dyDescent="0.2">
      <c r="A62" s="34" t="s">
        <v>55</v>
      </c>
      <c r="B62" s="32" t="s">
        <v>10</v>
      </c>
      <c r="C62" s="32" t="s">
        <v>417</v>
      </c>
      <c r="D62" s="33" t="s">
        <v>205</v>
      </c>
      <c r="E62" s="33" t="s">
        <v>206</v>
      </c>
      <c r="F62" s="41">
        <v>44349</v>
      </c>
      <c r="G62" s="34" t="s">
        <v>55</v>
      </c>
      <c r="H62" s="34">
        <v>1.4</v>
      </c>
      <c r="I62" s="34" t="s">
        <v>199</v>
      </c>
      <c r="J62" s="32" t="s">
        <v>193</v>
      </c>
      <c r="K62" s="32" t="s">
        <v>190</v>
      </c>
      <c r="L62" s="33" t="s">
        <v>207</v>
      </c>
    </row>
    <row r="63" spans="1:13" x14ac:dyDescent="0.2">
      <c r="A63" s="34" t="s">
        <v>55</v>
      </c>
      <c r="B63" s="32" t="s">
        <v>10</v>
      </c>
      <c r="C63" s="32" t="s">
        <v>417</v>
      </c>
      <c r="D63" s="33" t="s">
        <v>208</v>
      </c>
      <c r="F63" s="41">
        <v>41456</v>
      </c>
      <c r="G63" s="34" t="s">
        <v>55</v>
      </c>
      <c r="H63" s="34">
        <v>5</v>
      </c>
      <c r="I63" s="34" t="s">
        <v>199</v>
      </c>
      <c r="M63" s="7" t="s">
        <v>209</v>
      </c>
    </row>
    <row r="64" spans="1:13" x14ac:dyDescent="0.2">
      <c r="A64" s="34" t="s">
        <v>55</v>
      </c>
      <c r="B64" s="32" t="s">
        <v>10</v>
      </c>
      <c r="C64" s="32" t="s">
        <v>417</v>
      </c>
      <c r="D64" s="33" t="s">
        <v>210</v>
      </c>
      <c r="F64" s="41">
        <v>43922</v>
      </c>
      <c r="G64" s="34" t="s">
        <v>55</v>
      </c>
      <c r="H64" s="34">
        <v>6</v>
      </c>
      <c r="I64" s="34" t="s">
        <v>199</v>
      </c>
      <c r="M64" s="7" t="s">
        <v>209</v>
      </c>
    </row>
    <row r="65" spans="1:12" x14ac:dyDescent="0.2">
      <c r="A65" s="34" t="s">
        <v>55</v>
      </c>
      <c r="B65" s="32" t="s">
        <v>10</v>
      </c>
      <c r="C65" s="32" t="s">
        <v>417</v>
      </c>
      <c r="D65" s="33" t="s">
        <v>213</v>
      </c>
      <c r="F65" s="41">
        <v>41836</v>
      </c>
      <c r="G65" s="34" t="s">
        <v>55</v>
      </c>
      <c r="H65" s="14" t="s">
        <v>214</v>
      </c>
      <c r="L65" s="32" t="s">
        <v>215</v>
      </c>
    </row>
    <row r="66" spans="1:12" ht="29.25" x14ac:dyDescent="0.25">
      <c r="A66" s="34" t="s">
        <v>55</v>
      </c>
      <c r="B66" s="32" t="s">
        <v>10</v>
      </c>
      <c r="C66" s="32" t="s">
        <v>417</v>
      </c>
      <c r="D66" s="32" t="s">
        <v>216</v>
      </c>
      <c r="E66" s="33" t="s">
        <v>418</v>
      </c>
      <c r="F66" s="45">
        <v>37165</v>
      </c>
      <c r="G66" s="34" t="s">
        <v>55</v>
      </c>
      <c r="H66" s="34" t="s">
        <v>19</v>
      </c>
      <c r="I66" s="34" t="s">
        <v>91</v>
      </c>
      <c r="J66" s="32" t="s">
        <v>19</v>
      </c>
      <c r="K66" s="50" t="s">
        <v>420</v>
      </c>
      <c r="L66" s="32" t="s">
        <v>217</v>
      </c>
    </row>
    <row r="67" spans="1:12" ht="99.75" x14ac:dyDescent="0.2">
      <c r="A67" s="34" t="s">
        <v>55</v>
      </c>
      <c r="B67" s="32" t="s">
        <v>10</v>
      </c>
      <c r="C67" s="32" t="s">
        <v>417</v>
      </c>
      <c r="D67" s="32" t="s">
        <v>218</v>
      </c>
      <c r="E67" s="33" t="s">
        <v>219</v>
      </c>
      <c r="F67" s="41">
        <v>44847</v>
      </c>
      <c r="G67" s="34" t="s">
        <v>55</v>
      </c>
      <c r="H67" s="34" t="s">
        <v>354</v>
      </c>
      <c r="K67" s="7" t="s">
        <v>220</v>
      </c>
      <c r="L67" s="32" t="s">
        <v>221</v>
      </c>
    </row>
    <row r="68" spans="1:12" x14ac:dyDescent="0.2">
      <c r="A68" s="34" t="s">
        <v>55</v>
      </c>
      <c r="B68" s="32" t="s">
        <v>10</v>
      </c>
      <c r="C68" s="32" t="s">
        <v>417</v>
      </c>
      <c r="D68" s="32" t="s">
        <v>222</v>
      </c>
      <c r="F68" s="41">
        <v>43837</v>
      </c>
      <c r="G68" s="34" t="s">
        <v>55</v>
      </c>
      <c r="L68" s="32" t="s">
        <v>223</v>
      </c>
    </row>
    <row r="69" spans="1:12" x14ac:dyDescent="0.2">
      <c r="A69" s="34" t="s">
        <v>55</v>
      </c>
      <c r="B69" s="32" t="s">
        <v>10</v>
      </c>
      <c r="C69" s="32" t="s">
        <v>417</v>
      </c>
      <c r="D69" s="35" t="s">
        <v>224</v>
      </c>
      <c r="G69" s="34" t="s">
        <v>55</v>
      </c>
      <c r="L69" s="32" t="s">
        <v>225</v>
      </c>
    </row>
    <row r="70" spans="1:12" ht="85.5" x14ac:dyDescent="0.2">
      <c r="A70" s="34" t="s">
        <v>55</v>
      </c>
      <c r="B70" s="32" t="s">
        <v>10</v>
      </c>
      <c r="C70" s="32" t="s">
        <v>417</v>
      </c>
      <c r="D70" s="33" t="s">
        <v>226</v>
      </c>
      <c r="E70" s="33" t="s">
        <v>355</v>
      </c>
      <c r="F70" s="41">
        <v>43647</v>
      </c>
      <c r="G70" s="34" t="s">
        <v>55</v>
      </c>
      <c r="I70" s="34" t="s">
        <v>55</v>
      </c>
      <c r="K70" s="32" t="s">
        <v>190</v>
      </c>
      <c r="L70" s="32" t="s">
        <v>227</v>
      </c>
    </row>
    <row r="71" spans="1:12" ht="28.5" x14ac:dyDescent="0.2">
      <c r="A71" s="34" t="s">
        <v>55</v>
      </c>
      <c r="B71" s="32" t="s">
        <v>10</v>
      </c>
      <c r="C71" s="32" t="s">
        <v>417</v>
      </c>
      <c r="D71" s="33" t="s">
        <v>228</v>
      </c>
      <c r="E71" s="33" t="s">
        <v>356</v>
      </c>
      <c r="F71" s="41">
        <v>43647</v>
      </c>
      <c r="G71" s="34" t="s">
        <v>55</v>
      </c>
      <c r="I71" s="34" t="s">
        <v>55</v>
      </c>
      <c r="K71" s="32" t="s">
        <v>190</v>
      </c>
      <c r="L71" s="33" t="s">
        <v>229</v>
      </c>
    </row>
    <row r="72" spans="1:12" ht="42.75" x14ac:dyDescent="0.2">
      <c r="A72" s="34" t="s">
        <v>55</v>
      </c>
      <c r="B72" s="32" t="s">
        <v>10</v>
      </c>
      <c r="C72" s="32" t="s">
        <v>417</v>
      </c>
      <c r="D72" s="33" t="s">
        <v>236</v>
      </c>
      <c r="F72" s="45">
        <v>38808</v>
      </c>
      <c r="G72" s="34" t="s">
        <v>55</v>
      </c>
      <c r="L72" s="32" t="s">
        <v>237</v>
      </c>
    </row>
    <row r="73" spans="1:12" x14ac:dyDescent="0.2">
      <c r="A73" s="34" t="s">
        <v>55</v>
      </c>
      <c r="B73" s="32" t="s">
        <v>10</v>
      </c>
      <c r="C73" s="32" t="s">
        <v>417</v>
      </c>
      <c r="D73" s="33" t="s">
        <v>312</v>
      </c>
      <c r="F73" s="32" t="s">
        <v>313</v>
      </c>
      <c r="G73" s="34" t="s">
        <v>55</v>
      </c>
      <c r="H73" s="34" t="s">
        <v>313</v>
      </c>
      <c r="I73" s="34" t="s">
        <v>91</v>
      </c>
      <c r="J73" s="32" t="s">
        <v>91</v>
      </c>
      <c r="K73" s="32" t="s">
        <v>288</v>
      </c>
      <c r="L73" s="32" t="s">
        <v>314</v>
      </c>
    </row>
    <row r="74" spans="1:12" x14ac:dyDescent="0.2">
      <c r="A74" s="34" t="s">
        <v>91</v>
      </c>
      <c r="B74" s="32" t="s">
        <v>10</v>
      </c>
      <c r="C74" s="32" t="s">
        <v>417</v>
      </c>
      <c r="D74" s="33" t="s">
        <v>331</v>
      </c>
      <c r="G74" s="34" t="s">
        <v>91</v>
      </c>
    </row>
    <row r="75" spans="1:12" ht="28.5" x14ac:dyDescent="0.2">
      <c r="A75" s="34" t="s">
        <v>55</v>
      </c>
      <c r="B75" s="32" t="s">
        <v>10</v>
      </c>
      <c r="C75" s="32" t="s">
        <v>415</v>
      </c>
      <c r="D75" s="33" t="s">
        <v>211</v>
      </c>
      <c r="F75" s="41">
        <v>41956</v>
      </c>
      <c r="G75" s="34" t="s">
        <v>55</v>
      </c>
      <c r="L75" s="32" t="s">
        <v>212</v>
      </c>
    </row>
    <row r="76" spans="1:12" ht="42.75" x14ac:dyDescent="0.2">
      <c r="A76" s="34" t="s">
        <v>55</v>
      </c>
      <c r="B76" s="32" t="s">
        <v>10</v>
      </c>
      <c r="C76" s="32" t="s">
        <v>415</v>
      </c>
      <c r="D76" s="33" t="s">
        <v>238</v>
      </c>
      <c r="F76" s="41">
        <v>41581</v>
      </c>
      <c r="L76" s="32" t="s">
        <v>212</v>
      </c>
    </row>
    <row r="77" spans="1:12" ht="270.75" x14ac:dyDescent="0.2">
      <c r="A77" s="34" t="s">
        <v>55</v>
      </c>
      <c r="B77" s="32" t="s">
        <v>10</v>
      </c>
      <c r="C77" s="32" t="s">
        <v>415</v>
      </c>
      <c r="D77" s="33" t="s">
        <v>286</v>
      </c>
      <c r="E77" s="33" t="s">
        <v>287</v>
      </c>
      <c r="F77" s="41">
        <v>44491</v>
      </c>
      <c r="G77" s="34" t="s">
        <v>55</v>
      </c>
      <c r="K77" s="32" t="s">
        <v>288</v>
      </c>
      <c r="L77" s="32" t="s">
        <v>289</v>
      </c>
    </row>
    <row r="78" spans="1:12" ht="213.75" x14ac:dyDescent="0.2">
      <c r="A78" s="34" t="s">
        <v>55</v>
      </c>
      <c r="B78" s="32" t="s">
        <v>10</v>
      </c>
      <c r="C78" s="32" t="s">
        <v>415</v>
      </c>
      <c r="D78" s="33" t="s">
        <v>290</v>
      </c>
      <c r="E78" s="33" t="s">
        <v>291</v>
      </c>
      <c r="F78" s="41">
        <v>44327</v>
      </c>
      <c r="G78" s="34" t="s">
        <v>55</v>
      </c>
      <c r="K78" s="32" t="s">
        <v>288</v>
      </c>
      <c r="L78" s="32" t="s">
        <v>292</v>
      </c>
    </row>
    <row r="79" spans="1:12" ht="42.75" x14ac:dyDescent="0.2">
      <c r="A79" s="34" t="s">
        <v>55</v>
      </c>
      <c r="B79" s="32" t="s">
        <v>10</v>
      </c>
      <c r="C79" s="32" t="s">
        <v>415</v>
      </c>
      <c r="D79" s="33" t="s">
        <v>293</v>
      </c>
      <c r="F79" s="41">
        <v>44532</v>
      </c>
      <c r="G79" s="34" t="s">
        <v>55</v>
      </c>
      <c r="K79" s="32" t="s">
        <v>288</v>
      </c>
      <c r="L79" s="32" t="s">
        <v>294</v>
      </c>
    </row>
    <row r="80" spans="1:12" ht="42.75" x14ac:dyDescent="0.2">
      <c r="A80" s="34" t="s">
        <v>55</v>
      </c>
      <c r="B80" s="32" t="s">
        <v>10</v>
      </c>
      <c r="C80" s="32" t="s">
        <v>415</v>
      </c>
      <c r="D80" s="33" t="s">
        <v>295</v>
      </c>
      <c r="F80" s="41">
        <v>44158</v>
      </c>
      <c r="G80" s="34" t="s">
        <v>55</v>
      </c>
      <c r="K80" s="32" t="s">
        <v>288</v>
      </c>
      <c r="L80" s="32" t="s">
        <v>296</v>
      </c>
    </row>
    <row r="81" spans="1:13" ht="57" x14ac:dyDescent="0.2">
      <c r="A81" s="34" t="s">
        <v>55</v>
      </c>
      <c r="B81" s="32" t="s">
        <v>10</v>
      </c>
      <c r="C81" s="32" t="s">
        <v>415</v>
      </c>
      <c r="D81" s="33" t="s">
        <v>305</v>
      </c>
      <c r="E81" s="33" t="s">
        <v>306</v>
      </c>
      <c r="F81" s="41">
        <v>44750</v>
      </c>
      <c r="G81" s="34" t="s">
        <v>55</v>
      </c>
      <c r="K81" s="32" t="s">
        <v>288</v>
      </c>
      <c r="L81" s="32" t="s">
        <v>307</v>
      </c>
    </row>
    <row r="82" spans="1:13" ht="57" x14ac:dyDescent="0.2">
      <c r="A82" s="34" t="s">
        <v>55</v>
      </c>
      <c r="B82" s="32" t="s">
        <v>10</v>
      </c>
      <c r="C82" s="32" t="s">
        <v>415</v>
      </c>
      <c r="D82" s="33" t="s">
        <v>308</v>
      </c>
      <c r="E82" s="33" t="s">
        <v>309</v>
      </c>
      <c r="F82" s="41">
        <v>43545</v>
      </c>
      <c r="G82" s="34" t="s">
        <v>55</v>
      </c>
      <c r="H82" s="34" t="s">
        <v>310</v>
      </c>
      <c r="K82" s="32" t="s">
        <v>288</v>
      </c>
      <c r="L82" s="32" t="s">
        <v>311</v>
      </c>
    </row>
    <row r="83" spans="1:13" ht="99.75" x14ac:dyDescent="0.2">
      <c r="A83" s="34" t="s">
        <v>55</v>
      </c>
      <c r="B83" s="32" t="s">
        <v>10</v>
      </c>
      <c r="C83" s="32" t="s">
        <v>419</v>
      </c>
      <c r="D83" s="36" t="s">
        <v>230</v>
      </c>
      <c r="E83" s="33" t="s">
        <v>231</v>
      </c>
      <c r="F83" s="41">
        <v>44622</v>
      </c>
      <c r="G83" s="34" t="s">
        <v>17</v>
      </c>
      <c r="H83" s="36" t="s">
        <v>232</v>
      </c>
      <c r="K83" s="32" t="s">
        <v>233</v>
      </c>
      <c r="L83" s="32" t="s">
        <v>234</v>
      </c>
    </row>
    <row r="84" spans="1:13" ht="57" x14ac:dyDescent="0.2">
      <c r="A84" s="34" t="s">
        <v>55</v>
      </c>
      <c r="B84" s="32" t="s">
        <v>10</v>
      </c>
      <c r="C84" s="32" t="s">
        <v>416</v>
      </c>
      <c r="D84" s="33" t="s">
        <v>316</v>
      </c>
      <c r="E84" s="33" t="s">
        <v>343</v>
      </c>
      <c r="F84" s="41">
        <v>39709</v>
      </c>
      <c r="G84" s="34" t="s">
        <v>55</v>
      </c>
      <c r="H84" s="34" t="s">
        <v>344</v>
      </c>
      <c r="I84" s="34" t="s">
        <v>17</v>
      </c>
      <c r="J84" s="34" t="s">
        <v>19</v>
      </c>
      <c r="K84" s="32" t="s">
        <v>340</v>
      </c>
    </row>
    <row r="85" spans="1:13" ht="57" x14ac:dyDescent="0.2">
      <c r="A85" s="34" t="s">
        <v>55</v>
      </c>
      <c r="B85" s="32" t="s">
        <v>10</v>
      </c>
      <c r="C85" s="32" t="s">
        <v>416</v>
      </c>
      <c r="D85" s="33" t="s">
        <v>342</v>
      </c>
      <c r="E85" s="33" t="s">
        <v>343</v>
      </c>
      <c r="F85" s="41">
        <v>39709</v>
      </c>
      <c r="G85" s="34" t="s">
        <v>55</v>
      </c>
      <c r="H85" s="34" t="s">
        <v>344</v>
      </c>
      <c r="I85" s="34" t="s">
        <v>11</v>
      </c>
      <c r="J85" s="34" t="s">
        <v>19</v>
      </c>
      <c r="K85" s="32" t="s">
        <v>341</v>
      </c>
    </row>
    <row r="86" spans="1:13" ht="85.5" x14ac:dyDescent="0.2">
      <c r="A86" s="34" t="s">
        <v>55</v>
      </c>
      <c r="B86" s="48" t="s">
        <v>10</v>
      </c>
      <c r="C86" s="32" t="s">
        <v>422</v>
      </c>
      <c r="D86" s="33" t="s">
        <v>423</v>
      </c>
      <c r="E86" s="33" t="s">
        <v>424</v>
      </c>
      <c r="F86" s="43" t="s">
        <v>19</v>
      </c>
      <c r="G86" s="34" t="s">
        <v>17</v>
      </c>
      <c r="H86" s="34" t="s">
        <v>425</v>
      </c>
      <c r="I86" s="34" t="s">
        <v>55</v>
      </c>
      <c r="K86" s="33" t="s">
        <v>233</v>
      </c>
      <c r="L86" s="33" t="s">
        <v>426</v>
      </c>
    </row>
    <row r="87" spans="1:13" ht="28.5" x14ac:dyDescent="0.2">
      <c r="A87" s="34" t="s">
        <v>55</v>
      </c>
      <c r="B87" s="32" t="s">
        <v>10</v>
      </c>
      <c r="C87" s="32" t="s">
        <v>239</v>
      </c>
      <c r="D87" s="33" t="s">
        <v>240</v>
      </c>
      <c r="F87" s="46">
        <v>41575</v>
      </c>
      <c r="G87" s="34" t="s">
        <v>55</v>
      </c>
      <c r="L87" s="32" t="s">
        <v>241</v>
      </c>
    </row>
    <row r="88" spans="1:13" ht="42.75" x14ac:dyDescent="0.2">
      <c r="A88" s="34" t="s">
        <v>55</v>
      </c>
      <c r="B88" s="32" t="s">
        <v>243</v>
      </c>
      <c r="C88" s="32" t="s">
        <v>244</v>
      </c>
      <c r="D88" s="33" t="s">
        <v>245</v>
      </c>
      <c r="F88" s="45">
        <v>42309</v>
      </c>
      <c r="G88" s="34" t="s">
        <v>55</v>
      </c>
      <c r="L88" s="32" t="s">
        <v>246</v>
      </c>
    </row>
    <row r="89" spans="1:13" ht="28.5" x14ac:dyDescent="0.2">
      <c r="A89" s="34" t="s">
        <v>55</v>
      </c>
      <c r="B89" s="32" t="s">
        <v>243</v>
      </c>
      <c r="C89" s="32" t="s">
        <v>244</v>
      </c>
      <c r="D89" s="33" t="s">
        <v>247</v>
      </c>
      <c r="F89" s="45">
        <v>41244</v>
      </c>
      <c r="G89" s="34" t="s">
        <v>55</v>
      </c>
      <c r="L89" s="32" t="s">
        <v>248</v>
      </c>
    </row>
    <row r="90" spans="1:13" s="40" customFormat="1" ht="128.25" x14ac:dyDescent="0.2">
      <c r="A90" s="34" t="s">
        <v>55</v>
      </c>
      <c r="B90" s="32" t="s">
        <v>10</v>
      </c>
      <c r="C90" s="32" t="s">
        <v>421</v>
      </c>
      <c r="D90" s="33" t="s">
        <v>321</v>
      </c>
      <c r="E90" s="33" t="s">
        <v>427</v>
      </c>
      <c r="F90" s="41">
        <v>44551</v>
      </c>
      <c r="G90" s="34" t="s">
        <v>17</v>
      </c>
      <c r="H90" s="34" t="s">
        <v>344</v>
      </c>
      <c r="I90" s="34" t="s">
        <v>91</v>
      </c>
      <c r="J90" s="32" t="s">
        <v>19</v>
      </c>
      <c r="K90" s="7" t="s">
        <v>322</v>
      </c>
      <c r="L90" s="32" t="s">
        <v>323</v>
      </c>
      <c r="M90" s="32"/>
    </row>
    <row r="91" spans="1:13" s="40" customFormat="1" ht="42.75" x14ac:dyDescent="0.2">
      <c r="A91" s="34" t="s">
        <v>55</v>
      </c>
      <c r="B91" s="32" t="s">
        <v>10</v>
      </c>
      <c r="C91" s="32" t="s">
        <v>421</v>
      </c>
      <c r="D91" s="33" t="s">
        <v>378</v>
      </c>
      <c r="E91" s="33" t="s">
        <v>377</v>
      </c>
      <c r="F91" s="41">
        <v>44946</v>
      </c>
      <c r="G91" s="34" t="s">
        <v>17</v>
      </c>
      <c r="H91" s="34" t="s">
        <v>19</v>
      </c>
      <c r="I91" s="34" t="s">
        <v>55</v>
      </c>
      <c r="J91" s="32" t="s">
        <v>19</v>
      </c>
      <c r="K91" s="32" t="s">
        <v>428</v>
      </c>
      <c r="L91" s="32" t="s">
        <v>375</v>
      </c>
      <c r="M91" s="32"/>
    </row>
    <row r="92" spans="1:13" ht="42.75" x14ac:dyDescent="0.2">
      <c r="A92" s="34" t="s">
        <v>55</v>
      </c>
      <c r="B92" s="32" t="s">
        <v>10</v>
      </c>
      <c r="C92" s="32" t="s">
        <v>421</v>
      </c>
      <c r="D92" s="33" t="s">
        <v>379</v>
      </c>
      <c r="E92" s="33" t="s">
        <v>377</v>
      </c>
      <c r="F92" s="41">
        <v>44946</v>
      </c>
      <c r="G92" s="34" t="s">
        <v>17</v>
      </c>
      <c r="H92" s="34" t="s">
        <v>19</v>
      </c>
      <c r="I92" s="34" t="s">
        <v>55</v>
      </c>
      <c r="J92" s="32" t="s">
        <v>19</v>
      </c>
      <c r="K92" s="32" t="s">
        <v>428</v>
      </c>
      <c r="L92" s="32" t="s">
        <v>376</v>
      </c>
    </row>
    <row r="93" spans="1:13" ht="128.25" x14ac:dyDescent="0.2">
      <c r="A93" s="34" t="s">
        <v>55</v>
      </c>
      <c r="B93" s="48" t="s">
        <v>10</v>
      </c>
      <c r="C93" s="32" t="s">
        <v>421</v>
      </c>
      <c r="D93" s="33" t="s">
        <v>380</v>
      </c>
      <c r="E93" s="33" t="s">
        <v>398</v>
      </c>
      <c r="F93" s="43">
        <v>41289</v>
      </c>
      <c r="G93" s="34" t="s">
        <v>55</v>
      </c>
      <c r="H93" s="34" t="s">
        <v>344</v>
      </c>
      <c r="I93" s="34" t="s">
        <v>91</v>
      </c>
      <c r="J93" s="32" t="s">
        <v>19</v>
      </c>
      <c r="K93" s="49" t="s">
        <v>407</v>
      </c>
      <c r="L93" s="33" t="s">
        <v>389</v>
      </c>
    </row>
    <row r="94" spans="1:13" ht="114" x14ac:dyDescent="0.2">
      <c r="A94" s="34" t="s">
        <v>55</v>
      </c>
      <c r="B94" s="48" t="s">
        <v>87</v>
      </c>
      <c r="C94" s="32" t="s">
        <v>421</v>
      </c>
      <c r="D94" s="33" t="s">
        <v>381</v>
      </c>
      <c r="E94" s="33" t="s">
        <v>399</v>
      </c>
      <c r="F94" s="43">
        <v>43585</v>
      </c>
      <c r="G94" s="34" t="s">
        <v>55</v>
      </c>
      <c r="H94" s="34" t="s">
        <v>344</v>
      </c>
      <c r="I94" s="34" t="s">
        <v>91</v>
      </c>
      <c r="J94" s="32" t="s">
        <v>19</v>
      </c>
      <c r="K94" s="49" t="s">
        <v>381</v>
      </c>
      <c r="L94" s="33" t="s">
        <v>390</v>
      </c>
    </row>
    <row r="95" spans="1:13" ht="42.75" x14ac:dyDescent="0.2">
      <c r="A95" s="34" t="s">
        <v>55</v>
      </c>
      <c r="B95" s="48" t="s">
        <v>10</v>
      </c>
      <c r="C95" s="32" t="s">
        <v>421</v>
      </c>
      <c r="D95" s="33" t="s">
        <v>382</v>
      </c>
      <c r="E95" s="33" t="s">
        <v>400</v>
      </c>
      <c r="F95" s="43">
        <v>41786</v>
      </c>
      <c r="G95" s="34" t="s">
        <v>55</v>
      </c>
      <c r="H95" s="34" t="s">
        <v>344</v>
      </c>
      <c r="I95" s="34" t="s">
        <v>91</v>
      </c>
      <c r="J95" s="32" t="s">
        <v>19</v>
      </c>
      <c r="K95" s="42" t="s">
        <v>408</v>
      </c>
      <c r="L95" s="33" t="s">
        <v>391</v>
      </c>
    </row>
    <row r="96" spans="1:13" s="40" customFormat="1" ht="85.5" x14ac:dyDescent="0.2">
      <c r="A96" s="34" t="s">
        <v>55</v>
      </c>
      <c r="B96" s="48" t="s">
        <v>10</v>
      </c>
      <c r="C96" s="32" t="s">
        <v>421</v>
      </c>
      <c r="D96" s="33" t="s">
        <v>383</v>
      </c>
      <c r="E96" s="33" t="s">
        <v>401</v>
      </c>
      <c r="F96" s="43">
        <v>43745</v>
      </c>
      <c r="G96" s="34" t="s">
        <v>55</v>
      </c>
      <c r="H96" s="34" t="s">
        <v>344</v>
      </c>
      <c r="I96" s="34" t="s">
        <v>91</v>
      </c>
      <c r="J96" s="32" t="s">
        <v>19</v>
      </c>
      <c r="K96" s="49" t="s">
        <v>409</v>
      </c>
      <c r="L96" s="33" t="s">
        <v>392</v>
      </c>
      <c r="M96" s="32"/>
    </row>
    <row r="97" spans="1:12" ht="71.25" x14ac:dyDescent="0.2">
      <c r="A97" s="34" t="s">
        <v>55</v>
      </c>
      <c r="B97" s="48" t="s">
        <v>10</v>
      </c>
      <c r="C97" s="32" t="s">
        <v>421</v>
      </c>
      <c r="D97" s="33" t="s">
        <v>384</v>
      </c>
      <c r="E97" s="33" t="s">
        <v>402</v>
      </c>
      <c r="F97" s="43">
        <v>41284</v>
      </c>
      <c r="G97" s="34" t="s">
        <v>55</v>
      </c>
      <c r="H97" s="34" t="s">
        <v>344</v>
      </c>
      <c r="I97" s="34" t="s">
        <v>91</v>
      </c>
      <c r="J97" s="32" t="s">
        <v>19</v>
      </c>
      <c r="K97" s="49" t="s">
        <v>410</v>
      </c>
      <c r="L97" s="33" t="s">
        <v>393</v>
      </c>
    </row>
    <row r="98" spans="1:12" ht="42.75" x14ac:dyDescent="0.2">
      <c r="A98" s="34" t="s">
        <v>55</v>
      </c>
      <c r="B98" s="48" t="s">
        <v>10</v>
      </c>
      <c r="C98" s="32" t="s">
        <v>421</v>
      </c>
      <c r="D98" s="33" t="s">
        <v>385</v>
      </c>
      <c r="E98" s="33" t="s">
        <v>403</v>
      </c>
      <c r="F98" s="43">
        <v>41310</v>
      </c>
      <c r="G98" s="34" t="s">
        <v>55</v>
      </c>
      <c r="H98" s="34" t="s">
        <v>344</v>
      </c>
      <c r="I98" s="34" t="s">
        <v>91</v>
      </c>
      <c r="J98" s="32" t="s">
        <v>19</v>
      </c>
      <c r="K98" s="49" t="s">
        <v>411</v>
      </c>
      <c r="L98" s="33" t="s">
        <v>394</v>
      </c>
    </row>
    <row r="99" spans="1:12" ht="156.75" x14ac:dyDescent="0.2">
      <c r="A99" s="34" t="s">
        <v>55</v>
      </c>
      <c r="B99" s="48" t="s">
        <v>10</v>
      </c>
      <c r="C99" s="32" t="s">
        <v>421</v>
      </c>
      <c r="D99" s="33" t="s">
        <v>386</v>
      </c>
      <c r="E99" s="33" t="s">
        <v>404</v>
      </c>
      <c r="F99" s="43">
        <v>43745</v>
      </c>
      <c r="G99" s="34" t="s">
        <v>55</v>
      </c>
      <c r="H99" s="34" t="s">
        <v>344</v>
      </c>
      <c r="I99" s="34" t="s">
        <v>91</v>
      </c>
      <c r="J99" s="32" t="s">
        <v>19</v>
      </c>
      <c r="K99" s="49" t="s">
        <v>412</v>
      </c>
      <c r="L99" s="33" t="s">
        <v>395</v>
      </c>
    </row>
    <row r="100" spans="1:12" ht="57" x14ac:dyDescent="0.2">
      <c r="A100" s="34" t="s">
        <v>55</v>
      </c>
      <c r="B100" s="48" t="s">
        <v>10</v>
      </c>
      <c r="C100" s="32" t="s">
        <v>421</v>
      </c>
      <c r="D100" s="33" t="s">
        <v>387</v>
      </c>
      <c r="E100" s="33" t="s">
        <v>405</v>
      </c>
      <c r="F100" s="43">
        <v>41800</v>
      </c>
      <c r="G100" s="34" t="s">
        <v>55</v>
      </c>
      <c r="H100" s="34" t="s">
        <v>344</v>
      </c>
      <c r="I100" s="34" t="s">
        <v>91</v>
      </c>
      <c r="J100" s="32" t="s">
        <v>19</v>
      </c>
      <c r="K100" s="49" t="s">
        <v>387</v>
      </c>
      <c r="L100" s="33" t="s">
        <v>396</v>
      </c>
    </row>
    <row r="101" spans="1:12" ht="57" x14ac:dyDescent="0.2">
      <c r="A101" s="34" t="s">
        <v>55</v>
      </c>
      <c r="B101" s="48" t="s">
        <v>10</v>
      </c>
      <c r="C101" s="32" t="s">
        <v>421</v>
      </c>
      <c r="D101" s="33" t="s">
        <v>388</v>
      </c>
      <c r="E101" s="33" t="s">
        <v>406</v>
      </c>
      <c r="F101" s="43">
        <v>41820</v>
      </c>
      <c r="G101" s="34" t="s">
        <v>55</v>
      </c>
      <c r="H101" s="34" t="s">
        <v>344</v>
      </c>
      <c r="I101" s="34" t="s">
        <v>91</v>
      </c>
      <c r="J101" s="32" t="s">
        <v>19</v>
      </c>
      <c r="K101" s="49" t="s">
        <v>388</v>
      </c>
      <c r="L101" s="33" t="s">
        <v>397</v>
      </c>
    </row>
    <row r="102" spans="1:12" ht="42.75" x14ac:dyDescent="0.2">
      <c r="A102" s="34" t="s">
        <v>55</v>
      </c>
      <c r="B102" s="32" t="s">
        <v>10</v>
      </c>
      <c r="C102" s="12" t="s">
        <v>362</v>
      </c>
      <c r="D102" s="33" t="s">
        <v>249</v>
      </c>
      <c r="E102" s="33" t="s">
        <v>360</v>
      </c>
      <c r="F102" s="32" t="s">
        <v>19</v>
      </c>
      <c r="G102" s="34" t="s">
        <v>17</v>
      </c>
      <c r="H102" s="34" t="s">
        <v>19</v>
      </c>
      <c r="I102" s="34" t="s">
        <v>199</v>
      </c>
      <c r="K102" s="33" t="s">
        <v>361</v>
      </c>
    </row>
    <row r="103" spans="1:12" ht="28.5" x14ac:dyDescent="0.2">
      <c r="A103" s="34" t="s">
        <v>55</v>
      </c>
      <c r="B103" s="32" t="s">
        <v>10</v>
      </c>
      <c r="C103" s="12" t="s">
        <v>362</v>
      </c>
      <c r="D103" s="33" t="s">
        <v>250</v>
      </c>
      <c r="E103" s="33" t="s">
        <v>251</v>
      </c>
      <c r="F103" s="32" t="s">
        <v>19</v>
      </c>
      <c r="G103" s="34" t="s">
        <v>17</v>
      </c>
      <c r="H103" s="34" t="s">
        <v>19</v>
      </c>
      <c r="I103" s="34" t="s">
        <v>199</v>
      </c>
    </row>
    <row r="104" spans="1:12" x14ac:dyDescent="0.2">
      <c r="A104" s="34" t="s">
        <v>55</v>
      </c>
      <c r="B104" s="32" t="s">
        <v>10</v>
      </c>
      <c r="C104" s="12" t="s">
        <v>362</v>
      </c>
      <c r="D104" s="33" t="s">
        <v>320</v>
      </c>
      <c r="F104" s="32" t="s">
        <v>19</v>
      </c>
      <c r="G104" s="34" t="s">
        <v>17</v>
      </c>
      <c r="H104" s="34" t="s">
        <v>19</v>
      </c>
    </row>
    <row r="105" spans="1:12" ht="42.75" x14ac:dyDescent="0.2">
      <c r="A105" s="34" t="s">
        <v>55</v>
      </c>
      <c r="B105" s="32" t="s">
        <v>87</v>
      </c>
      <c r="C105" s="32" t="s">
        <v>486</v>
      </c>
      <c r="D105" s="33" t="s">
        <v>297</v>
      </c>
      <c r="F105" s="41">
        <v>44515</v>
      </c>
      <c r="G105" s="34" t="s">
        <v>55</v>
      </c>
      <c r="K105" s="32" t="s">
        <v>288</v>
      </c>
      <c r="L105" s="32" t="s">
        <v>298</v>
      </c>
    </row>
    <row r="106" spans="1:12" ht="128.25" x14ac:dyDescent="0.2">
      <c r="A106" s="34" t="s">
        <v>55</v>
      </c>
      <c r="B106" s="32" t="s">
        <v>87</v>
      </c>
      <c r="C106" s="32" t="s">
        <v>486</v>
      </c>
      <c r="D106" s="33" t="s">
        <v>299</v>
      </c>
      <c r="E106" s="33" t="s">
        <v>300</v>
      </c>
      <c r="F106" s="41">
        <v>44640</v>
      </c>
      <c r="G106" s="34" t="s">
        <v>55</v>
      </c>
      <c r="K106" s="32" t="s">
        <v>288</v>
      </c>
      <c r="L106" s="32" t="s">
        <v>301</v>
      </c>
    </row>
    <row r="107" spans="1:12" ht="128.25" x14ac:dyDescent="0.2">
      <c r="A107" s="34" t="s">
        <v>55</v>
      </c>
      <c r="B107" s="32" t="s">
        <v>87</v>
      </c>
      <c r="C107" s="32" t="s">
        <v>486</v>
      </c>
      <c r="D107" s="33" t="s">
        <v>302</v>
      </c>
      <c r="E107" s="33" t="s">
        <v>303</v>
      </c>
      <c r="F107" s="41">
        <v>44131</v>
      </c>
      <c r="G107" s="34" t="s">
        <v>55</v>
      </c>
      <c r="K107" s="32" t="s">
        <v>288</v>
      </c>
      <c r="L107" s="32" t="s">
        <v>304</v>
      </c>
    </row>
    <row r="108" spans="1:12" x14ac:dyDescent="0.2">
      <c r="A108" s="34" t="s">
        <v>364</v>
      </c>
      <c r="B108" s="32" t="s">
        <v>87</v>
      </c>
      <c r="C108" s="32" t="s">
        <v>47</v>
      </c>
      <c r="D108" s="33" t="s">
        <v>258</v>
      </c>
      <c r="E108" s="33" t="s">
        <v>374</v>
      </c>
      <c r="F108" s="41" t="s">
        <v>112</v>
      </c>
      <c r="G108" s="34" t="s">
        <v>17</v>
      </c>
      <c r="H108" s="34" t="s">
        <v>19</v>
      </c>
      <c r="I108" s="34" t="s">
        <v>19</v>
      </c>
      <c r="J108" s="34" t="s">
        <v>19</v>
      </c>
      <c r="K108" s="47" t="s">
        <v>89</v>
      </c>
    </row>
    <row r="109" spans="1:12" ht="142.5" x14ac:dyDescent="0.2">
      <c r="A109" s="34" t="s">
        <v>55</v>
      </c>
      <c r="B109" s="32" t="s">
        <v>87</v>
      </c>
      <c r="C109" s="32" t="s">
        <v>47</v>
      </c>
      <c r="D109" s="33" t="s">
        <v>252</v>
      </c>
      <c r="E109" s="33" t="s">
        <v>253</v>
      </c>
      <c r="F109" s="41">
        <v>44788</v>
      </c>
      <c r="G109" s="34" t="s">
        <v>55</v>
      </c>
      <c r="H109" s="34">
        <v>3</v>
      </c>
      <c r="J109" s="36"/>
      <c r="K109" s="6" t="s">
        <v>254</v>
      </c>
    </row>
    <row r="110" spans="1:12" x14ac:dyDescent="0.2">
      <c r="A110" s="34" t="s">
        <v>364</v>
      </c>
      <c r="B110" s="32" t="s">
        <v>87</v>
      </c>
      <c r="C110" s="32" t="s">
        <v>47</v>
      </c>
      <c r="D110" s="33" t="s">
        <v>255</v>
      </c>
      <c r="E110" s="33" t="s">
        <v>256</v>
      </c>
      <c r="F110" s="41" t="s">
        <v>257</v>
      </c>
      <c r="G110" s="34" t="s">
        <v>17</v>
      </c>
      <c r="J110" s="36"/>
      <c r="K110" s="36" t="s">
        <v>258</v>
      </c>
    </row>
    <row r="111" spans="1:12" x14ac:dyDescent="0.2">
      <c r="A111" s="34" t="s">
        <v>364</v>
      </c>
      <c r="B111" s="32" t="s">
        <v>87</v>
      </c>
      <c r="C111" s="32" t="s">
        <v>47</v>
      </c>
      <c r="D111" s="33" t="s">
        <v>363</v>
      </c>
      <c r="F111" s="41" t="s">
        <v>373</v>
      </c>
      <c r="G111" s="34" t="s">
        <v>17</v>
      </c>
      <c r="J111" s="36"/>
      <c r="K111" s="36" t="s">
        <v>259</v>
      </c>
    </row>
    <row r="112" spans="1:12" ht="71.25" x14ac:dyDescent="0.2">
      <c r="A112" s="34" t="s">
        <v>55</v>
      </c>
      <c r="B112" s="32" t="s">
        <v>77</v>
      </c>
      <c r="C112" s="32" t="s">
        <v>47</v>
      </c>
      <c r="D112" s="33" t="s">
        <v>260</v>
      </c>
      <c r="E112" s="36" t="s">
        <v>365</v>
      </c>
      <c r="F112" s="45">
        <v>44228</v>
      </c>
      <c r="G112" s="34" t="s">
        <v>55</v>
      </c>
      <c r="J112" s="36"/>
      <c r="K112" s="7" t="s">
        <v>261</v>
      </c>
    </row>
    <row r="113" spans="1:13" ht="28.5" x14ac:dyDescent="0.2">
      <c r="A113" s="34" t="s">
        <v>55</v>
      </c>
      <c r="B113" s="32" t="s">
        <v>77</v>
      </c>
      <c r="C113" s="32" t="s">
        <v>47</v>
      </c>
      <c r="D113" s="33" t="s">
        <v>366</v>
      </c>
      <c r="E113" s="36"/>
      <c r="F113" s="32">
        <v>2019</v>
      </c>
      <c r="G113" s="34" t="s">
        <v>55</v>
      </c>
      <c r="H113" s="34">
        <v>3</v>
      </c>
      <c r="I113" s="34" t="s">
        <v>91</v>
      </c>
      <c r="J113" s="36"/>
      <c r="K113" s="7" t="s">
        <v>262</v>
      </c>
    </row>
    <row r="114" spans="1:13" ht="85.5" x14ac:dyDescent="0.2">
      <c r="A114" s="34" t="s">
        <v>55</v>
      </c>
      <c r="B114" s="32" t="s">
        <v>77</v>
      </c>
      <c r="C114" s="32" t="s">
        <v>47</v>
      </c>
      <c r="D114" s="33" t="s">
        <v>263</v>
      </c>
      <c r="E114" s="36" t="s">
        <v>264</v>
      </c>
      <c r="F114" s="41">
        <v>45047</v>
      </c>
      <c r="G114" s="34" t="s">
        <v>55</v>
      </c>
      <c r="H114" s="34">
        <v>30</v>
      </c>
      <c r="J114" s="36"/>
      <c r="K114" s="7" t="s">
        <v>265</v>
      </c>
    </row>
    <row r="115" spans="1:13" x14ac:dyDescent="0.2">
      <c r="A115" s="34" t="s">
        <v>55</v>
      </c>
      <c r="B115" s="32" t="s">
        <v>77</v>
      </c>
      <c r="C115" s="32" t="s">
        <v>47</v>
      </c>
      <c r="D115" s="33" t="s">
        <v>266</v>
      </c>
      <c r="E115" s="36"/>
      <c r="F115" s="41">
        <v>44350</v>
      </c>
      <c r="G115" s="34" t="s">
        <v>55</v>
      </c>
      <c r="J115" s="36"/>
      <c r="K115" s="7" t="s">
        <v>267</v>
      </c>
    </row>
    <row r="116" spans="1:13" x14ac:dyDescent="0.2">
      <c r="A116" s="34" t="s">
        <v>55</v>
      </c>
      <c r="B116" s="32" t="s">
        <v>77</v>
      </c>
      <c r="C116" s="32" t="s">
        <v>47</v>
      </c>
      <c r="D116" s="33" t="s">
        <v>268</v>
      </c>
      <c r="E116" s="36"/>
      <c r="F116" s="32" t="s">
        <v>112</v>
      </c>
      <c r="G116" s="34" t="s">
        <v>55</v>
      </c>
      <c r="J116" s="36"/>
      <c r="K116" s="7" t="s">
        <v>269</v>
      </c>
    </row>
    <row r="117" spans="1:13" x14ac:dyDescent="0.2">
      <c r="A117" s="34" t="s">
        <v>55</v>
      </c>
      <c r="B117" s="32" t="s">
        <v>77</v>
      </c>
      <c r="C117" s="32" t="s">
        <v>47</v>
      </c>
      <c r="D117" s="33" t="s">
        <v>270</v>
      </c>
      <c r="E117" s="36"/>
      <c r="F117" s="32" t="s">
        <v>112</v>
      </c>
      <c r="G117" s="34" t="s">
        <v>55</v>
      </c>
      <c r="J117" s="36"/>
      <c r="K117" s="7" t="s">
        <v>271</v>
      </c>
    </row>
    <row r="118" spans="1:13" x14ac:dyDescent="0.2">
      <c r="A118" s="34" t="s">
        <v>55</v>
      </c>
      <c r="B118" s="32" t="s">
        <v>77</v>
      </c>
      <c r="C118" s="32" t="s">
        <v>47</v>
      </c>
      <c r="D118" s="33" t="s">
        <v>272</v>
      </c>
      <c r="E118" s="36"/>
      <c r="F118" s="41">
        <v>44354</v>
      </c>
      <c r="G118" s="34" t="s">
        <v>55</v>
      </c>
      <c r="J118" s="36"/>
      <c r="K118" s="7" t="s">
        <v>273</v>
      </c>
    </row>
    <row r="119" spans="1:13" x14ac:dyDescent="0.2">
      <c r="A119" s="34" t="s">
        <v>55</v>
      </c>
      <c r="B119" s="32" t="s">
        <v>77</v>
      </c>
      <c r="C119" s="32" t="s">
        <v>47</v>
      </c>
      <c r="D119" s="33" t="s">
        <v>274</v>
      </c>
      <c r="E119" s="36"/>
      <c r="F119" s="32" t="s">
        <v>112</v>
      </c>
      <c r="G119" s="34" t="s">
        <v>55</v>
      </c>
      <c r="J119" s="36"/>
      <c r="K119" s="7" t="s">
        <v>275</v>
      </c>
    </row>
    <row r="120" spans="1:13" x14ac:dyDescent="0.2">
      <c r="A120" s="34" t="s">
        <v>55</v>
      </c>
      <c r="B120" s="32" t="s">
        <v>77</v>
      </c>
      <c r="C120" s="32" t="s">
        <v>47</v>
      </c>
      <c r="D120" s="33" t="s">
        <v>276</v>
      </c>
      <c r="E120" s="36"/>
      <c r="F120" s="32" t="s">
        <v>112</v>
      </c>
      <c r="G120" s="34" t="s">
        <v>55</v>
      </c>
      <c r="J120" s="36"/>
      <c r="K120" s="7" t="s">
        <v>277</v>
      </c>
    </row>
    <row r="121" spans="1:13" x14ac:dyDescent="0.2">
      <c r="A121" s="34" t="s">
        <v>91</v>
      </c>
      <c r="B121" s="32" t="s">
        <v>77</v>
      </c>
      <c r="C121" s="32" t="s">
        <v>47</v>
      </c>
      <c r="D121" s="33" t="s">
        <v>278</v>
      </c>
      <c r="E121" s="36"/>
      <c r="F121" s="32" t="s">
        <v>112</v>
      </c>
      <c r="G121" s="34" t="s">
        <v>91</v>
      </c>
      <c r="J121" s="36"/>
      <c r="K121" s="7"/>
    </row>
    <row r="122" spans="1:13" x14ac:dyDescent="0.2">
      <c r="A122" s="34" t="s">
        <v>55</v>
      </c>
      <c r="B122" s="32" t="s">
        <v>77</v>
      </c>
      <c r="C122" s="32" t="s">
        <v>47</v>
      </c>
      <c r="D122" s="33" t="s">
        <v>279</v>
      </c>
      <c r="E122" s="36"/>
      <c r="F122" s="32" t="s">
        <v>112</v>
      </c>
      <c r="G122" s="34" t="s">
        <v>55</v>
      </c>
      <c r="J122" s="36"/>
      <c r="K122" s="7" t="s">
        <v>280</v>
      </c>
    </row>
    <row r="123" spans="1:13" ht="28.5" x14ac:dyDescent="0.2">
      <c r="A123" s="39" t="s">
        <v>364</v>
      </c>
      <c r="B123" s="40" t="s">
        <v>77</v>
      </c>
      <c r="C123" s="40" t="s">
        <v>47</v>
      </c>
      <c r="D123" s="37" t="s">
        <v>368</v>
      </c>
      <c r="E123" s="38" t="s">
        <v>370</v>
      </c>
      <c r="F123" s="40" t="s">
        <v>112</v>
      </c>
      <c r="G123" s="39" t="s">
        <v>17</v>
      </c>
      <c r="H123" s="39" t="s">
        <v>372</v>
      </c>
      <c r="I123" s="39"/>
      <c r="J123" s="38"/>
      <c r="K123" s="38"/>
      <c r="L123" s="40"/>
      <c r="M123" s="40"/>
    </row>
    <row r="124" spans="1:13" ht="28.5" x14ac:dyDescent="0.2">
      <c r="A124" s="39" t="s">
        <v>364</v>
      </c>
      <c r="B124" s="40" t="s">
        <v>77</v>
      </c>
      <c r="C124" s="40" t="s">
        <v>47</v>
      </c>
      <c r="D124" s="37" t="s">
        <v>369</v>
      </c>
      <c r="E124" s="38" t="s">
        <v>371</v>
      </c>
      <c r="F124" s="40" t="s">
        <v>112</v>
      </c>
      <c r="G124" s="39" t="s">
        <v>17</v>
      </c>
      <c r="H124" s="39" t="s">
        <v>372</v>
      </c>
      <c r="I124" s="39"/>
      <c r="J124" s="38"/>
      <c r="K124" s="38"/>
      <c r="L124" s="40"/>
      <c r="M124" s="40"/>
    </row>
    <row r="125" spans="1:13" x14ac:dyDescent="0.2">
      <c r="A125" s="34" t="s">
        <v>364</v>
      </c>
      <c r="B125" s="32" t="s">
        <v>93</v>
      </c>
      <c r="C125" s="32" t="s">
        <v>47</v>
      </c>
      <c r="D125" s="33" t="s">
        <v>281</v>
      </c>
      <c r="G125" s="34" t="s">
        <v>55</v>
      </c>
    </row>
    <row r="126" spans="1:13" ht="28.5" x14ac:dyDescent="0.2">
      <c r="A126" s="34" t="s">
        <v>364</v>
      </c>
      <c r="B126" s="32" t="s">
        <v>93</v>
      </c>
      <c r="C126" s="32" t="s">
        <v>47</v>
      </c>
      <c r="D126" s="33" t="s">
        <v>282</v>
      </c>
      <c r="F126" s="32">
        <v>2020</v>
      </c>
      <c r="G126" s="34" t="s">
        <v>55</v>
      </c>
    </row>
    <row r="127" spans="1:13" ht="28.5" x14ac:dyDescent="0.2">
      <c r="A127" s="34" t="s">
        <v>364</v>
      </c>
      <c r="B127" s="32" t="s">
        <v>93</v>
      </c>
      <c r="C127" s="32" t="s">
        <v>47</v>
      </c>
      <c r="D127" s="33" t="s">
        <v>283</v>
      </c>
      <c r="F127" s="41">
        <v>44748</v>
      </c>
      <c r="G127" s="34" t="s">
        <v>17</v>
      </c>
    </row>
    <row r="128" spans="1:13" ht="28.5" x14ac:dyDescent="0.2">
      <c r="A128" s="34" t="s">
        <v>364</v>
      </c>
      <c r="B128" s="32" t="s">
        <v>93</v>
      </c>
      <c r="C128" s="32" t="s">
        <v>47</v>
      </c>
      <c r="D128" s="33" t="s">
        <v>284</v>
      </c>
      <c r="G128" s="34" t="s">
        <v>55</v>
      </c>
    </row>
    <row r="129" spans="1:13" x14ac:dyDescent="0.2">
      <c r="A129" s="34" t="s">
        <v>364</v>
      </c>
      <c r="B129" s="40" t="s">
        <v>74</v>
      </c>
      <c r="C129" s="40" t="s">
        <v>47</v>
      </c>
      <c r="D129" s="37" t="s">
        <v>285</v>
      </c>
      <c r="E129" s="37"/>
      <c r="F129" s="40"/>
      <c r="G129" s="39"/>
      <c r="H129" s="39"/>
      <c r="I129" s="39"/>
      <c r="J129" s="40"/>
      <c r="K129" s="40"/>
      <c r="L129" s="40"/>
      <c r="M129" s="40"/>
    </row>
    <row r="130" spans="1:13" ht="28.5" x14ac:dyDescent="0.2">
      <c r="A130" s="34" t="s">
        <v>55</v>
      </c>
      <c r="B130" s="32" t="s">
        <v>77</v>
      </c>
      <c r="C130" s="32" t="s">
        <v>47</v>
      </c>
      <c r="D130" s="33" t="s">
        <v>317</v>
      </c>
      <c r="F130" s="41">
        <v>41072</v>
      </c>
      <c r="H130" s="34">
        <v>1.1000000000000001</v>
      </c>
    </row>
    <row r="131" spans="1:13" ht="85.5" x14ac:dyDescent="0.2">
      <c r="A131" s="34" t="s">
        <v>55</v>
      </c>
      <c r="B131" s="32" t="s">
        <v>77</v>
      </c>
      <c r="C131" s="32" t="s">
        <v>47</v>
      </c>
      <c r="D131" s="33" t="s">
        <v>318</v>
      </c>
      <c r="E131" s="33" t="s">
        <v>319</v>
      </c>
      <c r="F131" s="41">
        <v>44287</v>
      </c>
      <c r="G131" s="34" t="s">
        <v>55</v>
      </c>
      <c r="H131" s="34">
        <v>26</v>
      </c>
    </row>
    <row r="132" spans="1:13" ht="85.5" x14ac:dyDescent="0.2">
      <c r="A132" s="34" t="s">
        <v>55</v>
      </c>
      <c r="B132" s="32" t="s">
        <v>87</v>
      </c>
      <c r="C132" s="32" t="s">
        <v>47</v>
      </c>
      <c r="D132" s="32" t="s">
        <v>324</v>
      </c>
      <c r="E132" s="33" t="s">
        <v>367</v>
      </c>
      <c r="G132" s="34" t="s">
        <v>55</v>
      </c>
      <c r="L132" s="32" t="s">
        <v>324</v>
      </c>
    </row>
    <row r="133" spans="1:13" ht="28.5" x14ac:dyDescent="0.2">
      <c r="A133" s="34" t="s">
        <v>55</v>
      </c>
      <c r="B133" s="32" t="s">
        <v>10</v>
      </c>
      <c r="C133" s="32" t="s">
        <v>484</v>
      </c>
      <c r="D133" s="33" t="s">
        <v>358</v>
      </c>
      <c r="E133" s="33" t="s">
        <v>357</v>
      </c>
      <c r="F133" s="32" t="s">
        <v>91</v>
      </c>
      <c r="G133" s="34" t="s">
        <v>55</v>
      </c>
    </row>
    <row r="134" spans="1:13" ht="57" x14ac:dyDescent="0.2">
      <c r="A134" s="34" t="s">
        <v>55</v>
      </c>
      <c r="B134" s="32" t="s">
        <v>10</v>
      </c>
      <c r="C134" s="32" t="s">
        <v>484</v>
      </c>
      <c r="D134" s="33" t="s">
        <v>359</v>
      </c>
      <c r="E134" s="33" t="s">
        <v>242</v>
      </c>
      <c r="F134" s="41">
        <v>42985</v>
      </c>
      <c r="G134" s="34" t="s">
        <v>55</v>
      </c>
    </row>
  </sheetData>
  <autoFilter ref="A2:M134" xr:uid="{AB6ED395-AFED-43B6-81A4-9CBDF71C9A1D}">
    <sortState xmlns:xlrd2="http://schemas.microsoft.com/office/spreadsheetml/2017/richdata2" ref="A3:M134">
      <sortCondition ref="C2:C134"/>
    </sortState>
  </autoFilter>
  <conditionalFormatting sqref="A1:A89 G34 G75:G89 G92:I109 A92:A1048576 G110 I110 G111:I118 G119:G121 I119:I121 G122:I1048576">
    <cfRule type="cellIs" dxfId="47" priority="65" operator="equal">
      <formula>"Y"</formula>
    </cfRule>
  </conditionalFormatting>
  <conditionalFormatting sqref="A1:A1048576">
    <cfRule type="cellIs" dxfId="46" priority="1" operator="equal">
      <formula>"??"</formula>
    </cfRule>
    <cfRule type="cellIs" dxfId="45" priority="27" operator="equal">
      <formula>"TBD"</formula>
    </cfRule>
  </conditionalFormatting>
  <conditionalFormatting sqref="B125:B134">
    <cfRule type="containsText" dxfId="44" priority="6" operator="containsText" text="blank">
      <formula>NOT(ISERROR(SEARCH("blank",B125)))</formula>
    </cfRule>
  </conditionalFormatting>
  <conditionalFormatting sqref="D31:D33 D29">
    <cfRule type="duplicateValues" dxfId="41" priority="71"/>
  </conditionalFormatting>
  <conditionalFormatting sqref="D38">
    <cfRule type="duplicateValues" dxfId="40" priority="94"/>
  </conditionalFormatting>
  <conditionalFormatting sqref="D41">
    <cfRule type="duplicateValues" dxfId="39" priority="70"/>
  </conditionalFormatting>
  <conditionalFormatting sqref="D42:D44">
    <cfRule type="duplicateValues" dxfId="38" priority="79"/>
  </conditionalFormatting>
  <conditionalFormatting sqref="D48">
    <cfRule type="duplicateValues" dxfId="37" priority="77"/>
  </conditionalFormatting>
  <conditionalFormatting sqref="D49">
    <cfRule type="duplicateValues" dxfId="36" priority="76"/>
  </conditionalFormatting>
  <conditionalFormatting sqref="D50">
    <cfRule type="duplicateValues" dxfId="35" priority="75"/>
  </conditionalFormatting>
  <conditionalFormatting sqref="D52">
    <cfRule type="duplicateValues" dxfId="34" priority="74"/>
  </conditionalFormatting>
  <conditionalFormatting sqref="D56">
    <cfRule type="duplicateValues" dxfId="33" priority="73"/>
  </conditionalFormatting>
  <conditionalFormatting sqref="D125:F134">
    <cfRule type="containsText" dxfId="32" priority="9" operator="containsText" text="blank">
      <formula>NOT(ISERROR(SEARCH("blank",D125)))</formula>
    </cfRule>
  </conditionalFormatting>
  <conditionalFormatting sqref="G1:G1048576">
    <cfRule type="cellIs" dxfId="29" priority="28" operator="equal">
      <formula>"No"</formula>
    </cfRule>
  </conditionalFormatting>
  <conditionalFormatting sqref="G1:I20 I21 G21:G26 G22:I33 G35:I72">
    <cfRule type="cellIs" dxfId="28" priority="87" operator="equal">
      <formula>"Y"</formula>
    </cfRule>
  </conditionalFormatting>
  <conditionalFormatting sqref="H17:H19">
    <cfRule type="cellIs" dxfId="27" priority="41" operator="equal">
      <formula>"n"</formula>
    </cfRule>
  </conditionalFormatting>
  <conditionalFormatting sqref="H34">
    <cfRule type="cellIs" dxfId="26" priority="68" operator="equal">
      <formula>"No"</formula>
    </cfRule>
    <cfRule type="cellIs" dxfId="25" priority="69" operator="equal">
      <formula>"Yes"</formula>
    </cfRule>
  </conditionalFormatting>
  <conditionalFormatting sqref="I1:I72 I92:I1048576">
    <cfRule type="cellIs" dxfId="24" priority="85" operator="equal">
      <formula>"n"</formula>
    </cfRule>
  </conditionalFormatting>
  <conditionalFormatting sqref="I1:I74 G1:G1048576 I76:I1048576">
    <cfRule type="cellIs" dxfId="23" priority="44" operator="equal">
      <formula>"??"</formula>
    </cfRule>
  </conditionalFormatting>
  <conditionalFormatting sqref="I34">
    <cfRule type="cellIs" dxfId="22" priority="86" operator="equal">
      <formula>"Y"</formula>
    </cfRule>
  </conditionalFormatting>
  <conditionalFormatting sqref="J17:J19">
    <cfRule type="cellIs" dxfId="21" priority="35" operator="equal">
      <formula>"n"</formula>
    </cfRule>
  </conditionalFormatting>
  <conditionalFormatting sqref="J17:J20">
    <cfRule type="cellIs" dxfId="20" priority="30" operator="equal">
      <formula>"Y"</formula>
    </cfRule>
  </conditionalFormatting>
  <conditionalFormatting sqref="J107">
    <cfRule type="cellIs" dxfId="19" priority="33" operator="equal">
      <formula>"n"</formula>
    </cfRule>
    <cfRule type="cellIs" dxfId="18" priority="34" operator="equal">
      <formula>"Y"</formula>
    </cfRule>
  </conditionalFormatting>
  <conditionalFormatting sqref="J122">
    <cfRule type="cellIs" dxfId="17" priority="31" operator="equal">
      <formula>"n"</formula>
    </cfRule>
    <cfRule type="cellIs" dxfId="16" priority="32" operator="equal">
      <formula>"Y"</formula>
    </cfRule>
  </conditionalFormatting>
  <conditionalFormatting sqref="K77:K78">
    <cfRule type="cellIs" dxfId="15" priority="62" operator="equal">
      <formula>"No"</formula>
    </cfRule>
    <cfRule type="cellIs" dxfId="14" priority="63" operator="equal">
      <formula>"Yes"</formula>
    </cfRule>
  </conditionalFormatting>
  <conditionalFormatting sqref="K90:K91">
    <cfRule type="cellIs" dxfId="13" priority="66" operator="equal">
      <formula>"No"</formula>
    </cfRule>
    <cfRule type="cellIs" dxfId="12" priority="67" operator="equal">
      <formula>"Yes"</formula>
    </cfRule>
  </conditionalFormatting>
  <conditionalFormatting sqref="K125:L134">
    <cfRule type="containsText" dxfId="11" priority="2" operator="containsText" text="blank">
      <formula>NOT(ISERROR(SEARCH("blank",K125)))</formula>
    </cfRule>
  </conditionalFormatting>
  <hyperlinks>
    <hyperlink ref="M64" r:id="rId1" display="https://www.cpuc.ca.gov/-/media/cpuc-website/files/legacyfiles/e/6442465683-eepolicymanualrevised-march-20-2020-b.pdf" xr:uid="{82B0FC3D-4BB4-4332-9F55-A83CBA873B11}"/>
    <hyperlink ref="M63" r:id="rId2" display="https://www.cpuc.ca.gov/-/media/cpuc-website/files/legacyfiles/e/6442465683-eepolicymanualrevised-march-20-2020-b.pdf" xr:uid="{C3C33D1E-53C4-4DDC-88D9-113B825BBE0E}"/>
    <hyperlink ref="K109" r:id="rId3" display="https://www.pge.com/pge_global/common/pdfs/for-our-business-partners/energy-efficiency-solicitations/PGE-Resource-Savings-Rulebook.pdf" xr:uid="{F8E4B97B-A34B-46C0-B356-BBD3252C3173}"/>
    <hyperlink ref="K30" r:id="rId4" xr:uid="{D6BAE593-38D7-4A53-8ED7-EE4CC6EFB8E3}"/>
    <hyperlink ref="K5" r:id="rId5" xr:uid="{091CB25A-D942-4588-9F1D-63502DF6A32E}"/>
    <hyperlink ref="K112" r:id="rId6" xr:uid="{516E74DA-3AD9-4AEF-8E43-6C59BF6B7DF4}"/>
    <hyperlink ref="K113" r:id="rId7" xr:uid="{24022C44-2515-404C-B3EB-46F0BF3A2544}"/>
    <hyperlink ref="K114" r:id="rId8" xr:uid="{8B002FC2-3D68-4E47-8A7F-F90CB53A93E9}"/>
    <hyperlink ref="K115" r:id="rId9" xr:uid="{9B64060B-D2C9-4E3B-82DB-06BBF03671A9}"/>
    <hyperlink ref="K116" r:id="rId10" xr:uid="{11C01E1F-1F2E-4FD2-9079-A9A1E90C6203}"/>
    <hyperlink ref="K117" r:id="rId11" xr:uid="{F35EB2A3-D5AE-4CF9-BD59-22448007CCFF}"/>
    <hyperlink ref="K118" r:id="rId12" xr:uid="{13B006CB-FA20-49D7-BB7C-E37680D048EB}"/>
    <hyperlink ref="K119" r:id="rId13" xr:uid="{AAADC7A6-546E-45FE-8BAF-BD41511A396F}"/>
    <hyperlink ref="K4" r:id="rId14" xr:uid="{A1E1C0D1-6F7E-445A-BA65-712033ABC46B}"/>
    <hyperlink ref="K3" r:id="rId15" xr:uid="{165EBFDC-D00F-4EC9-858E-0401EF933C2D}"/>
    <hyperlink ref="K120" r:id="rId16" xr:uid="{24492FEB-7CAE-4397-8663-7F4C46F1C423}"/>
    <hyperlink ref="K122" r:id="rId17" xr:uid="{BCC90AA3-703E-4F41-A554-F465E196A530}"/>
    <hyperlink ref="K90" r:id="rId18" xr:uid="{916E48DC-54E5-4782-88ED-A52E58655CEF}"/>
    <hyperlink ref="K67" r:id="rId19" xr:uid="{25AC99AE-0E62-444A-99D7-B6C370385140}"/>
    <hyperlink ref="K108" r:id="rId20" display="https://nam10.safelinks.protection.outlook.com/?url=https%3A%2F%2Fpge.wiki%2FMain_Page&amp;data=05%7C01%7Cs2f6%40pge.com%7Ceb79ebb298504ac47a3608db347d2de8%7C44ae661aece641aabc967c2c85a08941%7C0%7C0%7C638161484490719482%7CUnknown%7CTWFpbGZsb3d8eyJWIjoiMC4wLjAwMDAiLCJQIjoiV2luMzIiLCJBTiI6Ik1haWwiLCJXVCI6Mn0%3D%7C3000%7C%7C%7C&amp;sdata=yGRlR4P%2BhsrrJq34yapZiOdZpk%2BuFo%2FKWUVUujvSaW0%3D&amp;reserved=0" xr:uid="{E0B6746F-1E07-421B-8C73-34286FDE3803}"/>
    <hyperlink ref="K93" r:id="rId21" display="https://caenergyguidance.com/Home/Download/139" xr:uid="{BA90B43F-C976-407D-B795-F6E0376F64F1}"/>
    <hyperlink ref="K98" r:id="rId22" display="https://caenergyguidance.com/Home/Download/140" xr:uid="{D0B16ACA-EF60-41E2-AAD0-033FFA0DB342}"/>
    <hyperlink ref="K100" r:id="rId23" display="https://caenergyguidance.com/Home/Download/141" xr:uid="{C7562B4C-F8C9-479A-9904-F8926C622B6C}"/>
    <hyperlink ref="K97" r:id="rId24" display="https://caenergyguidance.com/Home/Download/142" xr:uid="{8A3F9C67-5151-4647-8F96-49354FC06A8F}"/>
    <hyperlink ref="K99" r:id="rId25" display="https://caenergyguidance.com/Home/Download/143" xr:uid="{EDF82196-1FC8-4938-8362-09E5B2BAAE4C}"/>
    <hyperlink ref="K96" r:id="rId26" display="https://caenergyguidance.com/Home/Download/144" xr:uid="{B8B0512A-F694-48DE-AEAD-A6D353A5F45F}"/>
    <hyperlink ref="K101" r:id="rId27" display="https://caenergyguidance.com/Home/Download/145" xr:uid="{6BB2A858-F50E-49ED-AF5D-D908EE4DC88C}"/>
    <hyperlink ref="K94" r:id="rId28" display="https://caenergyguidance.com/Home/Download/148" xr:uid="{5392E5CE-F38E-4F13-A9EB-5483287FFA48}"/>
    <hyperlink ref="K66" r:id="rId29" display="https://www.raponline.org/wp-content/uploads/2016/05/cpuc-standardpractice-manual-2001-10.pdf" xr:uid="{AF6B6B16-E084-4549-8D88-6328CA35FFC1}"/>
  </hyperlinks>
  <pageMargins left="0.7" right="0.7" top="0.75" bottom="0.75" header="0.3" footer="0.3"/>
  <pageSetup orientation="portrait" r:id="rId30"/>
  <extLst>
    <ext xmlns:x14="http://schemas.microsoft.com/office/spreadsheetml/2009/9/main" uri="{78C0D931-6437-407d-A8EE-F0AAD7539E65}">
      <x14:conditionalFormattings>
        <x14:conditionalFormatting xmlns:xm="http://schemas.microsoft.com/office/excel/2006/main">
          <x14:cfRule type="containsText" priority="7" operator="containsText" id="{E0AB51E2-6978-4D48-9B69-140DBD87EC04}">
            <xm:f>NOT(ISERROR(SEARCH("not public",B125)))</xm:f>
            <xm:f>"not public"</xm:f>
            <x14:dxf>
              <font>
                <color theme="0" tint="-0.34998626667073579"/>
              </font>
              <fill>
                <patternFill>
                  <bgColor theme="0" tint="-0.14996795556505021"/>
                </patternFill>
              </fill>
            </x14:dxf>
          </x14:cfRule>
          <x14:cfRule type="containsText" priority="8" operator="containsText" id="{F5D47EAC-28E2-45FB-95DE-C16044F682B3}">
            <xm:f>NOT(ISERROR(SEARCH("unavailable",B125)))</xm:f>
            <xm:f>"unavailable"</xm:f>
            <x14:dxf>
              <font>
                <color theme="0" tint="-0.34998626667073579"/>
              </font>
              <fill>
                <patternFill>
                  <bgColor theme="0" tint="-0.14996795556505021"/>
                </patternFill>
              </fill>
            </x14:dxf>
          </x14:cfRule>
          <xm:sqref>B125:B134</xm:sqref>
        </x14:conditionalFormatting>
        <x14:conditionalFormatting xmlns:xm="http://schemas.microsoft.com/office/excel/2006/main">
          <x14:cfRule type="containsText" priority="10" operator="containsText" id="{6BF0E90C-2475-4E25-8AD1-D3CFC78FED3B}">
            <xm:f>NOT(ISERROR(SEARCH("not public",D125)))</xm:f>
            <xm:f>"not public"</xm:f>
            <x14:dxf>
              <font>
                <color theme="0" tint="-0.34998626667073579"/>
              </font>
              <fill>
                <patternFill>
                  <bgColor theme="0" tint="-0.14996795556505021"/>
                </patternFill>
              </fill>
            </x14:dxf>
          </x14:cfRule>
          <x14:cfRule type="containsText" priority="11" operator="containsText" id="{D27641E5-570D-4D7A-A239-032E018273F3}">
            <xm:f>NOT(ISERROR(SEARCH("unavailable",D125)))</xm:f>
            <xm:f>"unavailable"</xm:f>
            <x14:dxf>
              <font>
                <color theme="0" tint="-0.34998626667073579"/>
              </font>
              <fill>
                <patternFill>
                  <bgColor theme="0" tint="-0.14996795556505021"/>
                </patternFill>
              </fill>
            </x14:dxf>
          </x14:cfRule>
          <xm:sqref>D125:F134</xm:sqref>
        </x14:conditionalFormatting>
        <x14:conditionalFormatting xmlns:xm="http://schemas.microsoft.com/office/excel/2006/main">
          <x14:cfRule type="containsText" priority="3" operator="containsText" id="{744BAB66-3BA5-4C43-9940-C4715622A908}">
            <xm:f>NOT(ISERROR(SEARCH("not public",K125)))</xm:f>
            <xm:f>"not public"</xm:f>
            <x14:dxf>
              <font>
                <color theme="0" tint="-0.34998626667073579"/>
              </font>
              <fill>
                <patternFill>
                  <bgColor theme="0" tint="-0.14996795556505021"/>
                </patternFill>
              </fill>
            </x14:dxf>
          </x14:cfRule>
          <x14:cfRule type="containsText" priority="4" operator="containsText" id="{F322A822-9DBB-4FFC-9DC7-DFA5033FDAE9}">
            <xm:f>NOT(ISERROR(SEARCH("unavailable",K125)))</xm:f>
            <xm:f>"unavailable"</xm:f>
            <x14:dxf>
              <font>
                <color theme="0" tint="-0.34998626667073579"/>
              </font>
              <fill>
                <patternFill>
                  <bgColor theme="0" tint="-0.14996795556505021"/>
                </patternFill>
              </fill>
            </x14:dxf>
          </x14:cfRule>
          <xm:sqref>K125:L134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0DA10-A637-4BA7-AC49-12529DEBE135}">
  <dimension ref="B2:I1048551"/>
  <sheetViews>
    <sheetView zoomScale="70" zoomScaleNormal="70" workbookViewId="0">
      <selection activeCell="M63" sqref="M63"/>
    </sheetView>
  </sheetViews>
  <sheetFormatPr defaultRowHeight="15" x14ac:dyDescent="0.25"/>
  <cols>
    <col min="2" max="2" width="37.140625" style="4" customWidth="1"/>
    <col min="3" max="3" width="17.140625" style="3" customWidth="1"/>
    <col min="4" max="4" width="19.85546875" style="11" hidden="1" customWidth="1"/>
    <col min="5" max="6" width="15.140625" style="3" hidden="1" customWidth="1"/>
    <col min="7" max="8" width="17.28515625" style="3" customWidth="1"/>
    <col min="9" max="9" width="21.140625" style="3" customWidth="1"/>
  </cols>
  <sheetData>
    <row r="2" spans="2:9" ht="60" customHeight="1" x14ac:dyDescent="0.25">
      <c r="B2" s="1" t="s">
        <v>413</v>
      </c>
      <c r="C2" s="15" t="s">
        <v>436</v>
      </c>
      <c r="D2" s="15" t="s">
        <v>3</v>
      </c>
      <c r="E2" s="15" t="s">
        <v>4</v>
      </c>
      <c r="F2" s="15" t="s">
        <v>443</v>
      </c>
      <c r="G2" s="1" t="s">
        <v>492</v>
      </c>
      <c r="H2" s="1" t="s">
        <v>498</v>
      </c>
      <c r="I2" s="1" t="s">
        <v>499</v>
      </c>
    </row>
    <row r="3" spans="2:9" x14ac:dyDescent="0.25">
      <c r="B3" s="33" t="s">
        <v>126</v>
      </c>
      <c r="C3" s="31" t="s">
        <v>11</v>
      </c>
      <c r="D3" s="48" t="s">
        <v>12</v>
      </c>
      <c r="E3" s="31" t="s">
        <v>11</v>
      </c>
      <c r="F3" s="31" t="s">
        <v>11</v>
      </c>
      <c r="G3" s="31">
        <f>INDEX('Resource Types'!A:A,MATCH(B3,'Resource Types'!C:C,0))</f>
        <v>3</v>
      </c>
      <c r="H3" s="31">
        <f>COUNTIFS('Resource List'!C:C,B3,'Resource List'!A:A,"Y")</f>
        <v>3</v>
      </c>
      <c r="I3" s="31">
        <f>G3-H3</f>
        <v>0</v>
      </c>
    </row>
    <row r="4" spans="2:9" x14ac:dyDescent="0.25">
      <c r="B4" s="17" t="s">
        <v>9</v>
      </c>
      <c r="C4" s="31" t="s">
        <v>11</v>
      </c>
      <c r="D4" s="48" t="s">
        <v>12</v>
      </c>
      <c r="E4" s="31" t="s">
        <v>11</v>
      </c>
      <c r="F4" s="31" t="s">
        <v>11</v>
      </c>
      <c r="G4" s="31">
        <f>INDEX('Resource Types'!A:A,MATCH(B4,'Resource Types'!C:C,0))</f>
        <v>33</v>
      </c>
      <c r="H4" s="31">
        <f>COUNTIFS('Resource List'!C:C,B4,'Resource List'!A:A,"Y")</f>
        <v>33</v>
      </c>
      <c r="I4" s="31">
        <f t="shared" ref="I4:I23" si="0">G4-H4</f>
        <v>0</v>
      </c>
    </row>
    <row r="5" spans="2:9" x14ac:dyDescent="0.25">
      <c r="B5" s="33" t="s">
        <v>417</v>
      </c>
      <c r="C5" s="31" t="s">
        <v>11</v>
      </c>
      <c r="D5" s="31" t="s">
        <v>12</v>
      </c>
      <c r="E5" s="31" t="s">
        <v>11</v>
      </c>
      <c r="F5" s="48" t="s">
        <v>21</v>
      </c>
      <c r="G5" s="31">
        <f>INDEX('Resource Types'!A:A,MATCH(B5,'Resource Types'!C:C,0))</f>
        <v>19</v>
      </c>
      <c r="H5" s="31">
        <f>COUNTIFS('Resource List'!C:C,B5,'Resource List'!A:A,"Y")</f>
        <v>18</v>
      </c>
      <c r="I5" s="31">
        <f t="shared" si="0"/>
        <v>1</v>
      </c>
    </row>
    <row r="6" spans="2:9" x14ac:dyDescent="0.25">
      <c r="B6" s="33" t="s">
        <v>415</v>
      </c>
      <c r="C6" s="31" t="s">
        <v>11</v>
      </c>
      <c r="D6" s="31" t="s">
        <v>12</v>
      </c>
      <c r="E6" s="31" t="s">
        <v>11</v>
      </c>
      <c r="F6" s="48" t="s">
        <v>21</v>
      </c>
      <c r="G6" s="31">
        <f>INDEX('Resource Types'!A:A,MATCH(B6,'Resource Types'!C:C,0))</f>
        <v>8</v>
      </c>
      <c r="H6" s="31">
        <f>COUNTIFS('Resource List'!C:C,B6,'Resource List'!A:A,"Y")</f>
        <v>8</v>
      </c>
      <c r="I6" s="31">
        <f t="shared" si="0"/>
        <v>0</v>
      </c>
    </row>
    <row r="7" spans="2:9" x14ac:dyDescent="0.25">
      <c r="B7" s="33" t="s">
        <v>419</v>
      </c>
      <c r="C7" s="31" t="s">
        <v>11</v>
      </c>
      <c r="D7" s="31" t="s">
        <v>12</v>
      </c>
      <c r="E7" s="31" t="s">
        <v>11</v>
      </c>
      <c r="F7" s="48" t="s">
        <v>21</v>
      </c>
      <c r="G7" s="31">
        <f>INDEX('Resource Types'!A:A,MATCH(B7,'Resource Types'!C:C,0))</f>
        <v>1</v>
      </c>
      <c r="H7" s="31">
        <f>COUNTIFS('Resource List'!C:C,B7,'Resource List'!A:A,"Y")</f>
        <v>1</v>
      </c>
      <c r="I7" s="31">
        <f t="shared" si="0"/>
        <v>0</v>
      </c>
    </row>
    <row r="8" spans="2:9" x14ac:dyDescent="0.25">
      <c r="B8" s="33" t="s">
        <v>421</v>
      </c>
      <c r="C8" s="31" t="s">
        <v>11</v>
      </c>
      <c r="D8" s="31" t="s">
        <v>12</v>
      </c>
      <c r="E8" s="31" t="s">
        <v>11</v>
      </c>
      <c r="F8" s="48" t="s">
        <v>21</v>
      </c>
      <c r="G8" s="31">
        <f>INDEX('Resource Types'!A:A,MATCH(B8,'Resource Types'!C:C,0))</f>
        <v>12</v>
      </c>
      <c r="H8" s="31">
        <f>COUNTIFS('Resource List'!C:C,B8,'Resource List'!A:A,"Y")</f>
        <v>12</v>
      </c>
      <c r="I8" s="31">
        <f t="shared" si="0"/>
        <v>0</v>
      </c>
    </row>
    <row r="9" spans="2:9" x14ac:dyDescent="0.25">
      <c r="B9" s="52" t="s">
        <v>429</v>
      </c>
      <c r="C9" s="31" t="s">
        <v>11</v>
      </c>
      <c r="D9" s="31" t="s">
        <v>27</v>
      </c>
      <c r="E9" s="48" t="s">
        <v>21</v>
      </c>
      <c r="F9" s="48" t="s">
        <v>17</v>
      </c>
      <c r="G9" s="31">
        <f>INDEX('Resource Types'!A:A,MATCH(B9,'Resource Types'!C:C,0))</f>
        <v>0</v>
      </c>
      <c r="H9" s="31">
        <f>COUNTIFS('Resource List'!C:C,B9,'Resource List'!A:A,"Y")</f>
        <v>0</v>
      </c>
      <c r="I9" s="31">
        <f t="shared" si="0"/>
        <v>0</v>
      </c>
    </row>
    <row r="10" spans="2:9" x14ac:dyDescent="0.25">
      <c r="B10" s="33" t="s">
        <v>422</v>
      </c>
      <c r="C10" s="31" t="s">
        <v>11</v>
      </c>
      <c r="D10" s="31" t="s">
        <v>27</v>
      </c>
      <c r="E10" s="48" t="s">
        <v>21</v>
      </c>
      <c r="F10" s="48" t="s">
        <v>17</v>
      </c>
      <c r="G10" s="31">
        <f>INDEX('Resource Types'!A:A,MATCH(B10,'Resource Types'!C:C,0))</f>
        <v>1</v>
      </c>
      <c r="H10" s="31">
        <f>COUNTIFS('Resource List'!C:C,B10,'Resource List'!A:A,"Y")</f>
        <v>1</v>
      </c>
      <c r="I10" s="31">
        <f t="shared" si="0"/>
        <v>0</v>
      </c>
    </row>
    <row r="11" spans="2:9" x14ac:dyDescent="0.25">
      <c r="B11" s="33" t="s">
        <v>476</v>
      </c>
      <c r="C11" s="31" t="s">
        <v>11</v>
      </c>
      <c r="D11" s="31" t="s">
        <v>27</v>
      </c>
      <c r="E11" s="31" t="s">
        <v>17</v>
      </c>
      <c r="F11" s="48" t="s">
        <v>17</v>
      </c>
      <c r="G11" s="31">
        <f>INDEX('Resource Types'!A:A,MATCH(B11,'Resource Types'!C:C,0))</f>
        <v>14</v>
      </c>
      <c r="H11" s="31">
        <f>COUNTIFS('Resource List'!C:C,B11,'Resource List'!A:A,"Y")</f>
        <v>0</v>
      </c>
      <c r="I11" s="31">
        <f t="shared" si="0"/>
        <v>14</v>
      </c>
    </row>
    <row r="12" spans="2:9" x14ac:dyDescent="0.25">
      <c r="B12" s="17" t="s">
        <v>31</v>
      </c>
      <c r="C12" s="31" t="s">
        <v>11</v>
      </c>
      <c r="D12" s="31" t="s">
        <v>12</v>
      </c>
      <c r="E12" s="48" t="s">
        <v>11</v>
      </c>
      <c r="F12" s="48" t="s">
        <v>21</v>
      </c>
      <c r="G12" s="31">
        <f>INDEX('Resource Types'!A:A,MATCH(B12,'Resource Types'!C:C,0))</f>
        <v>1</v>
      </c>
      <c r="H12" s="31">
        <f>COUNTIFS('Resource List'!C:C,B12,'Resource List'!A:A,"Y")</f>
        <v>0</v>
      </c>
      <c r="I12" s="31">
        <f t="shared" si="0"/>
        <v>1</v>
      </c>
    </row>
    <row r="13" spans="2:9" x14ac:dyDescent="0.25">
      <c r="B13" s="52" t="s">
        <v>485</v>
      </c>
      <c r="C13" s="31" t="s">
        <v>11</v>
      </c>
      <c r="D13" s="31" t="s">
        <v>27</v>
      </c>
      <c r="E13" s="31" t="s">
        <v>17</v>
      </c>
      <c r="F13" s="48" t="s">
        <v>17</v>
      </c>
      <c r="G13" s="31">
        <f>INDEX('Resource Types'!A:A,MATCH(B13,'Resource Types'!C:C,0))</f>
        <v>0</v>
      </c>
      <c r="H13" s="31">
        <f>COUNTIFS('Resource List'!C:C,B13,'Resource List'!A:A,"Y")</f>
        <v>0</v>
      </c>
      <c r="I13" s="31">
        <f t="shared" si="0"/>
        <v>0</v>
      </c>
    </row>
    <row r="14" spans="2:9" x14ac:dyDescent="0.25">
      <c r="B14" s="17" t="s">
        <v>47</v>
      </c>
      <c r="C14" s="31" t="s">
        <v>11</v>
      </c>
      <c r="D14" s="31" t="s">
        <v>12</v>
      </c>
      <c r="E14" s="31" t="s">
        <v>21</v>
      </c>
      <c r="F14" s="31" t="s">
        <v>21</v>
      </c>
      <c r="G14" s="31">
        <f>INDEX('Resource Types'!A:A,MATCH(B14,'Resource Types'!C:C,0))</f>
        <v>25</v>
      </c>
      <c r="H14" s="31">
        <f>COUNTIFS('Resource List'!C:C,B14,'Resource List'!A:A,"Y")</f>
        <v>14</v>
      </c>
      <c r="I14" s="31">
        <f t="shared" si="0"/>
        <v>11</v>
      </c>
    </row>
    <row r="15" spans="2:9" x14ac:dyDescent="0.25">
      <c r="B15" s="17" t="s">
        <v>36</v>
      </c>
      <c r="C15" s="31" t="s">
        <v>37</v>
      </c>
      <c r="D15" s="31" t="s">
        <v>27</v>
      </c>
      <c r="E15" s="31" t="s">
        <v>17</v>
      </c>
      <c r="F15" s="48" t="s">
        <v>17</v>
      </c>
      <c r="G15" s="31">
        <f>INDEX('Resource Types'!A:A,MATCH(B15,'Resource Types'!C:C,0))</f>
        <v>2</v>
      </c>
      <c r="H15" s="31">
        <f>COUNTIFS('Resource List'!C:C,B15,'Resource List'!A:A,"Y")</f>
        <v>0</v>
      </c>
      <c r="I15" s="31">
        <f t="shared" si="0"/>
        <v>2</v>
      </c>
    </row>
    <row r="16" spans="2:9" x14ac:dyDescent="0.25">
      <c r="B16" s="17" t="s">
        <v>41</v>
      </c>
      <c r="C16" s="31" t="s">
        <v>37</v>
      </c>
      <c r="D16" s="31" t="s">
        <v>12</v>
      </c>
      <c r="E16" s="31" t="s">
        <v>11</v>
      </c>
      <c r="F16" s="48" t="s">
        <v>11</v>
      </c>
      <c r="G16" s="31">
        <f>INDEX('Resource Types'!A:A,MATCH(B16,'Resource Types'!C:C,0))</f>
        <v>0</v>
      </c>
      <c r="H16" s="31">
        <f>COUNTIFS('Resource List'!C:C,B16,'Resource List'!A:A,"Y")</f>
        <v>0</v>
      </c>
      <c r="I16" s="31">
        <f t="shared" si="0"/>
        <v>0</v>
      </c>
    </row>
    <row r="17" spans="2:9" x14ac:dyDescent="0.25">
      <c r="B17" s="33" t="s">
        <v>239</v>
      </c>
      <c r="C17" s="31" t="s">
        <v>17</v>
      </c>
      <c r="D17" s="31" t="s">
        <v>27</v>
      </c>
      <c r="E17" s="31" t="s">
        <v>21</v>
      </c>
      <c r="F17" s="48" t="s">
        <v>21</v>
      </c>
      <c r="G17" s="31">
        <f>INDEX('Resource Types'!A:A,MATCH(B17,'Resource Types'!C:C,0))</f>
        <v>1</v>
      </c>
      <c r="H17" s="31">
        <f>COUNTIFS('Resource List'!C:C,B17,'Resource List'!A:A,"Y")</f>
        <v>1</v>
      </c>
      <c r="I17" s="31">
        <f t="shared" si="0"/>
        <v>0</v>
      </c>
    </row>
    <row r="18" spans="2:9" x14ac:dyDescent="0.25">
      <c r="B18" s="52" t="s">
        <v>491</v>
      </c>
      <c r="C18" s="31" t="s">
        <v>17</v>
      </c>
      <c r="D18" s="31" t="s">
        <v>12</v>
      </c>
      <c r="E18" s="31" t="s">
        <v>11</v>
      </c>
      <c r="F18" s="48" t="s">
        <v>21</v>
      </c>
      <c r="G18" s="31">
        <f>INDEX('Resource Types'!A:A,MATCH(B18,'Resource Types'!C:C,0))</f>
        <v>0</v>
      </c>
      <c r="H18" s="31">
        <f>COUNTIFS('Resource List'!C:C,B18,'Resource List'!A:A,"Y")</f>
        <v>0</v>
      </c>
      <c r="I18" s="31">
        <f t="shared" si="0"/>
        <v>0</v>
      </c>
    </row>
    <row r="19" spans="2:9" x14ac:dyDescent="0.25">
      <c r="B19" s="33" t="s">
        <v>416</v>
      </c>
      <c r="C19" s="31" t="s">
        <v>17</v>
      </c>
      <c r="D19" s="31" t="s">
        <v>12</v>
      </c>
      <c r="E19" s="31" t="s">
        <v>11</v>
      </c>
      <c r="F19" s="48" t="s">
        <v>11</v>
      </c>
      <c r="G19" s="31">
        <f>INDEX('Resource Types'!A:A,MATCH(B19,'Resource Types'!C:C,0))</f>
        <v>2</v>
      </c>
      <c r="H19" s="31">
        <f>COUNTIFS('Resource List'!C:C,B19,'Resource List'!A:A,"Y")</f>
        <v>2</v>
      </c>
      <c r="I19" s="31">
        <f t="shared" si="0"/>
        <v>0</v>
      </c>
    </row>
    <row r="20" spans="2:9" x14ac:dyDescent="0.25">
      <c r="B20" s="33" t="s">
        <v>483</v>
      </c>
      <c r="C20" s="31" t="s">
        <v>17</v>
      </c>
      <c r="D20" s="31" t="s">
        <v>12</v>
      </c>
      <c r="E20" s="31" t="s">
        <v>17</v>
      </c>
      <c r="F20" s="48" t="s">
        <v>17</v>
      </c>
      <c r="G20" s="31">
        <f>INDEX('Resource Types'!A:A,MATCH(B20,'Resource Types'!C:C,0))</f>
        <v>0</v>
      </c>
      <c r="H20" s="31">
        <f>COUNTIFS('Resource List'!C:C,B20,'Resource List'!A:A,"Y")</f>
        <v>0</v>
      </c>
      <c r="I20" s="31">
        <f t="shared" si="0"/>
        <v>0</v>
      </c>
    </row>
    <row r="21" spans="2:9" x14ac:dyDescent="0.25">
      <c r="B21" s="33" t="s">
        <v>484</v>
      </c>
      <c r="C21" s="31" t="s">
        <v>17</v>
      </c>
      <c r="D21" s="31" t="s">
        <v>12</v>
      </c>
      <c r="E21" s="31" t="s">
        <v>21</v>
      </c>
      <c r="F21" s="31" t="s">
        <v>21</v>
      </c>
      <c r="G21" s="31">
        <f>INDEX('Resource Types'!A:A,MATCH(B21,'Resource Types'!C:C,0))</f>
        <v>2</v>
      </c>
      <c r="H21" s="31">
        <f>COUNTIFS('Resource List'!C:C,B21,'Resource List'!A:A,"Y")</f>
        <v>2</v>
      </c>
      <c r="I21" s="31">
        <f t="shared" si="0"/>
        <v>0</v>
      </c>
    </row>
    <row r="22" spans="2:9" x14ac:dyDescent="0.25">
      <c r="B22" s="52" t="s">
        <v>490</v>
      </c>
      <c r="C22" s="31" t="s">
        <v>17</v>
      </c>
      <c r="D22" s="31" t="s">
        <v>12</v>
      </c>
      <c r="E22" s="31" t="s">
        <v>11</v>
      </c>
      <c r="F22" s="31" t="s">
        <v>11</v>
      </c>
      <c r="G22" s="31">
        <f>INDEX('Resource Types'!A:A,MATCH(B22,'Resource Types'!C:C,0))</f>
        <v>0</v>
      </c>
      <c r="H22" s="31">
        <f>COUNTIFS('Resource List'!C:C,B22,'Resource List'!A:A,"Y")</f>
        <v>0</v>
      </c>
      <c r="I22" s="31">
        <f t="shared" si="0"/>
        <v>0</v>
      </c>
    </row>
    <row r="23" spans="2:9" x14ac:dyDescent="0.25">
      <c r="B23" s="33" t="s">
        <v>486</v>
      </c>
      <c r="C23" s="31" t="s">
        <v>17</v>
      </c>
      <c r="D23" s="31" t="s">
        <v>12</v>
      </c>
      <c r="E23" s="31" t="s">
        <v>21</v>
      </c>
      <c r="F23" s="31" t="s">
        <v>21</v>
      </c>
      <c r="G23" s="31">
        <f>INDEX('Resource Types'!A:A,MATCH(B23,'Resource Types'!C:C,0))</f>
        <v>3</v>
      </c>
      <c r="H23" s="31">
        <f>COUNTIFS('Resource List'!C:C,B23,'Resource List'!A:A,"Y")</f>
        <v>3</v>
      </c>
      <c r="I23" s="31">
        <f t="shared" si="0"/>
        <v>0</v>
      </c>
    </row>
    <row r="1048551" spans="3:3" x14ac:dyDescent="0.25">
      <c r="C1048551" s="16"/>
    </row>
  </sheetData>
  <conditionalFormatting sqref="E1:I2 C2 C3:I7 C18:I19 E18:I1048576 D8:I17 G4:I23 H1:I1048576">
    <cfRule type="cellIs" dxfId="8" priority="10" operator="equal">
      <formula>"Yes"</formula>
    </cfRule>
  </conditionalFormatting>
  <conditionalFormatting sqref="C1:C1048576">
    <cfRule type="cellIs" dxfId="7" priority="6" operator="equal">
      <formula>"Maybe"</formula>
    </cfRule>
  </conditionalFormatting>
  <conditionalFormatting sqref="C8:C1048564">
    <cfRule type="cellIs" dxfId="6" priority="7" operator="equal">
      <formula>"No"</formula>
    </cfRule>
    <cfRule type="cellIs" dxfId="5" priority="8" operator="equal">
      <formula>"Yes"</formula>
    </cfRule>
  </conditionalFormatting>
  <conditionalFormatting sqref="D12">
    <cfRule type="cellIs" dxfId="3" priority="5" operator="equal">
      <formula>"Maybe"</formula>
    </cfRule>
  </conditionalFormatting>
  <conditionalFormatting sqref="D15:D17">
    <cfRule type="cellIs" dxfId="2" priority="4" operator="equal">
      <formula>"Maybe"</formula>
    </cfRule>
  </conditionalFormatting>
  <conditionalFormatting sqref="E1:I1048576">
    <cfRule type="cellIs" dxfId="1" priority="2" operator="equal">
      <formula>"Partial"</formula>
    </cfRule>
  </conditionalFormatting>
  <conditionalFormatting sqref="E1:I2 C2 C3:I7 C18:I19 E18:I1048576 D8:I17 G4:I23 H1:I1048576">
    <cfRule type="cellIs" dxfId="0" priority="9" operator="equal">
      <formula>"No"</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3" operator="containsText" id="{F300E021-14D9-4CE9-8FBA-A3BAEC5B593C}">
            <xm:f>NOT(ISERROR(SEARCH("PII",D3)))</xm:f>
            <xm:f>"PII"</xm:f>
            <x14:dxf>
              <font>
                <color rgb="FF9C0006"/>
              </font>
              <fill>
                <patternFill>
                  <bgColor rgb="FFFFC7CE"/>
                </patternFill>
              </fill>
            </x14:dxf>
          </x14:cfRule>
          <xm:sqref>D3:D1048576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D5977E53ECE364CAFA26FD5946A5385" ma:contentTypeVersion="6" ma:contentTypeDescription="Create a new document." ma:contentTypeScope="" ma:versionID="98c58a72048391a542aab8a6e9816665">
  <xsd:schema xmlns:xsd="http://www.w3.org/2001/XMLSchema" xmlns:xs="http://www.w3.org/2001/XMLSchema" xmlns:p="http://schemas.microsoft.com/office/2006/metadata/properties" xmlns:ns2="7db0f186-5b92-4bfd-ac12-14c8e7499ebf" xmlns:ns3="aabc5e86-c560-451a-ab55-a2bd61177530" targetNamespace="http://schemas.microsoft.com/office/2006/metadata/properties" ma:root="true" ma:fieldsID="0acd41363782aff5bdfe58bc69f45a45" ns2:_="" ns3:_="">
    <xsd:import namespace="7db0f186-5b92-4bfd-ac12-14c8e7499ebf"/>
    <xsd:import namespace="aabc5e86-c560-451a-ab55-a2bd6117753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b0f186-5b92-4bfd-ac12-14c8e7499e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abc5e86-c560-451a-ab55-a2bd6117753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407E97-B106-4B1F-BAF1-401565787FB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99C17-5F8A-47CB-AC8B-2DA8DC85745E}"/>
</file>

<file path=customXml/itemProps3.xml><?xml version="1.0" encoding="utf-8"?>
<ds:datastoreItem xmlns:ds="http://schemas.openxmlformats.org/officeDocument/2006/customXml" ds:itemID="{176A5C1F-E310-445A-8534-AEBC21175AAD}">
  <ds:schemaRefs>
    <ds:schemaRef ds:uri="http://schemas.microsoft.com/sharepoint/v3/contenttype/forms"/>
  </ds:schemaRefs>
</ds:datastoreItem>
</file>

<file path=docMetadata/LabelInfo.xml><?xml version="1.0" encoding="utf-8"?>
<clbl:labelList xmlns:clbl="http://schemas.microsoft.com/office/2020/mipLabelMetadata">
  <clbl:label id="{cf90b97b-be46-4a00-9700-81ce4ff1b7f6}" enabled="0" method="" siteId="{cf90b97b-be46-4a00-9700-81ce4ff1b7f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Resource Types</vt:lpstr>
      <vt:lpstr>Resource Locations</vt:lpstr>
      <vt:lpstr>Resource List</vt:lpstr>
      <vt:lpstr>Figures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Spencer Lipp</dc:creator>
  <cp:keywords/>
  <dc:description/>
  <cp:lastModifiedBy>Arlis Reynolds</cp:lastModifiedBy>
  <cp:revision/>
  <dcterms:created xsi:type="dcterms:W3CDTF">2023-05-30T15:54:57Z</dcterms:created>
  <dcterms:modified xsi:type="dcterms:W3CDTF">2023-07-12T04:08:34Z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0x0101009D5977E53ECE364CAFA26FD5946A5385</vt:lpwstr>
  </property>
</Properties>
</file>